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40" windowHeight="1299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ummary" sheetId="14" r:id="rId14"/>
    <sheet name="Attendance sheet" sheetId="15" r:id="rId15"/>
  </sheets>
  <definedNames>
    <definedName name="_xlnm.Print_Area" localSheetId="14">'Attendance sheet'!$A$1:$C$41</definedName>
  </definedNames>
  <calcPr fullCalcOnLoad="1"/>
</workbook>
</file>

<file path=xl/sharedStrings.xml><?xml version="1.0" encoding="utf-8"?>
<sst xmlns="http://schemas.openxmlformats.org/spreadsheetml/2006/main" count="897" uniqueCount="177">
  <si>
    <t>EUROPEAN KYUDO FEDERATION</t>
  </si>
  <si>
    <t>EKF Members 2015</t>
  </si>
  <si>
    <t>Shogo/Dan</t>
  </si>
  <si>
    <t>AT</t>
  </si>
  <si>
    <t>BE**</t>
  </si>
  <si>
    <t>CH</t>
  </si>
  <si>
    <t>CZ</t>
  </si>
  <si>
    <t>DE</t>
  </si>
  <si>
    <t>DK</t>
  </si>
  <si>
    <t>ES</t>
  </si>
  <si>
    <t>FI**</t>
  </si>
  <si>
    <t>FR</t>
  </si>
  <si>
    <t>GB</t>
  </si>
  <si>
    <t>HU</t>
  </si>
  <si>
    <t>IS</t>
  </si>
  <si>
    <t>IT</t>
  </si>
  <si>
    <t>LT</t>
  </si>
  <si>
    <t>LUX</t>
  </si>
  <si>
    <t>LV</t>
  </si>
  <si>
    <t>NL</t>
  </si>
  <si>
    <t>NO</t>
  </si>
  <si>
    <t>PT**</t>
  </si>
  <si>
    <t>RO</t>
  </si>
  <si>
    <t>RU</t>
  </si>
  <si>
    <t>SE</t>
  </si>
  <si>
    <t>Total</t>
  </si>
  <si>
    <t>Kyoshi 7 Dan</t>
  </si>
  <si>
    <t>Kyoshi 6 Dan</t>
  </si>
  <si>
    <t>Renshi 6 Dan</t>
  </si>
  <si>
    <t>Renshi 5 Dan</t>
  </si>
  <si>
    <t>5 Dan</t>
  </si>
  <si>
    <t>4 Dan</t>
  </si>
  <si>
    <t>3 Dan</t>
  </si>
  <si>
    <t>2 Dan</t>
  </si>
  <si>
    <t>1 Dan</t>
  </si>
  <si>
    <t>Ungraded</t>
  </si>
  <si>
    <t>Shogo</t>
  </si>
  <si>
    <t>Graded*</t>
  </si>
  <si>
    <t>*incl. shogo</t>
  </si>
  <si>
    <t>Dojo/Clubs</t>
  </si>
  <si>
    <t>PL</t>
  </si>
  <si>
    <t xml:space="preserve">  </t>
  </si>
  <si>
    <t>EKF Members 2014</t>
  </si>
  <si>
    <t>EKF Associate Members 2014</t>
  </si>
  <si>
    <t>CZ**</t>
  </si>
  <si>
    <t>HU**</t>
  </si>
  <si>
    <t>LV**</t>
  </si>
  <si>
    <t>** CZ, HU, LV: successful applicant for membership as of 16/07/2014</t>
  </si>
  <si>
    <t>EKF Members 2013</t>
  </si>
  <si>
    <t>BE</t>
  </si>
  <si>
    <t>FI</t>
  </si>
  <si>
    <t>PT</t>
  </si>
  <si>
    <t>EKF Associate Members 2013</t>
  </si>
  <si>
    <t>EKF Members 2012</t>
  </si>
  <si>
    <t>BE*</t>
  </si>
  <si>
    <t>Associate Members</t>
  </si>
  <si>
    <t>* Belgium: no details has been sent</t>
  </si>
  <si>
    <t>** Portugal, Latvia: no report has been handed in (2011 statistics )</t>
  </si>
  <si>
    <t>EKF Members 2011</t>
  </si>
  <si>
    <t>LH</t>
  </si>
  <si>
    <t>EKF Members 2010</t>
  </si>
  <si>
    <t>* Belgium: based on IKYF brochure</t>
  </si>
  <si>
    <t>** Finland: based on report, no details have been sent</t>
  </si>
  <si>
    <t>Austria</t>
  </si>
  <si>
    <t>Members</t>
  </si>
  <si>
    <t>Belgium</t>
  </si>
  <si>
    <t>Czech Rep</t>
  </si>
  <si>
    <t>Country</t>
  </si>
  <si>
    <t>Denmark</t>
  </si>
  <si>
    <t>Finland</t>
  </si>
  <si>
    <t>France</t>
  </si>
  <si>
    <t>Germany</t>
  </si>
  <si>
    <t>Hungary</t>
  </si>
  <si>
    <t>Iceland</t>
  </si>
  <si>
    <t>Italy</t>
  </si>
  <si>
    <t>Latvia</t>
  </si>
  <si>
    <t>Lithuania</t>
  </si>
  <si>
    <t>Luxembourg</t>
  </si>
  <si>
    <t>Netherlands</t>
  </si>
  <si>
    <t>Norway</t>
  </si>
  <si>
    <t>Portugal</t>
  </si>
  <si>
    <t>Romania</t>
  </si>
  <si>
    <t>Russia</t>
  </si>
  <si>
    <t>Spain</t>
  </si>
  <si>
    <t>Sweden</t>
  </si>
  <si>
    <t>Switzerland</t>
  </si>
  <si>
    <t>Poland</t>
  </si>
  <si>
    <t>Officials</t>
  </si>
  <si>
    <t>President</t>
  </si>
  <si>
    <t>Vice-President</t>
  </si>
  <si>
    <t>Secretary</t>
  </si>
  <si>
    <t>Treasurer</t>
  </si>
  <si>
    <t>Second Representative</t>
  </si>
  <si>
    <t xml:space="preserve">Official Representative </t>
  </si>
  <si>
    <t>EKF Members 2016</t>
  </si>
  <si>
    <t>Gérald Zimmermann</t>
  </si>
  <si>
    <t>Diethard Leopold</t>
  </si>
  <si>
    <t>Clubs</t>
  </si>
  <si>
    <t>Graded (incl Shogo)</t>
  </si>
  <si>
    <t>EKF members</t>
  </si>
  <si>
    <t>United Kingdom</t>
  </si>
  <si>
    <t>EKF Members 2017</t>
  </si>
  <si>
    <t>Men in Total</t>
  </si>
  <si>
    <t>Women in Total</t>
  </si>
  <si>
    <t>Graded incl. shogo</t>
  </si>
  <si>
    <t>Raport</t>
  </si>
  <si>
    <t>yes</t>
  </si>
  <si>
    <t>no</t>
  </si>
  <si>
    <t>Pasquale Faccia</t>
  </si>
  <si>
    <t>* Portugal: no details has been sent</t>
  </si>
  <si>
    <t>EKF Associate Members 2017</t>
  </si>
  <si>
    <t>CR</t>
  </si>
  <si>
    <t>* Finland and Portugal: no details has been sent</t>
  </si>
  <si>
    <t>EKF Members 2018</t>
  </si>
  <si>
    <t>EKF Associate Members 2018</t>
  </si>
  <si>
    <t>Croatia</t>
  </si>
  <si>
    <t>* France: only ANKF graded</t>
  </si>
  <si>
    <t>GR</t>
  </si>
  <si>
    <t>EKF Members 2019</t>
  </si>
  <si>
    <t>EKF Associate Members 2019</t>
  </si>
  <si>
    <t xml:space="preserve">Attendance sheet </t>
  </si>
  <si>
    <t>Greece</t>
  </si>
  <si>
    <t>AUT</t>
  </si>
  <si>
    <t>BEL</t>
  </si>
  <si>
    <t>HRV</t>
  </si>
  <si>
    <t>CZE</t>
  </si>
  <si>
    <t>CHE</t>
  </si>
  <si>
    <t>DEU</t>
  </si>
  <si>
    <t>DNK</t>
  </si>
  <si>
    <t>FIN</t>
  </si>
  <si>
    <t>FRA</t>
  </si>
  <si>
    <t>GBR</t>
  </si>
  <si>
    <t>HUN</t>
  </si>
  <si>
    <t>ISL</t>
  </si>
  <si>
    <t>ESP</t>
  </si>
  <si>
    <t>ITA</t>
  </si>
  <si>
    <t>LTU</t>
  </si>
  <si>
    <t>LVA</t>
  </si>
  <si>
    <t>NLD</t>
  </si>
  <si>
    <t>NOR</t>
  </si>
  <si>
    <t>POL</t>
  </si>
  <si>
    <t>PRT</t>
  </si>
  <si>
    <t>ROU</t>
  </si>
  <si>
    <t>RUS</t>
  </si>
  <si>
    <t>SWE</t>
  </si>
  <si>
    <t>GRC</t>
  </si>
  <si>
    <t>Václav Kučera</t>
  </si>
  <si>
    <t>Nicolai Sichlau</t>
  </si>
  <si>
    <t>Veikko Karppinen</t>
  </si>
  <si>
    <t>Régine Graduel</t>
  </si>
  <si>
    <t>Tamas Karolyi</t>
  </si>
  <si>
    <t>Tryggvi Sigurdsson</t>
  </si>
  <si>
    <t>Ringa Baltrušaitė</t>
  </si>
  <si>
    <t>Tom Thomassen</t>
  </si>
  <si>
    <t>Roque Oliveira</t>
  </si>
  <si>
    <t>Oleg Akimov</t>
  </si>
  <si>
    <t>Linda Wohlin</t>
  </si>
  <si>
    <t>Ray Dolphin</t>
  </si>
  <si>
    <t>EKF Members 2020</t>
  </si>
  <si>
    <t>EKF Associate Members 2020</t>
  </si>
  <si>
    <t>Stefan Brendel, Manfred Riemer</t>
  </si>
  <si>
    <t>Vladimir Kindzulis</t>
  </si>
  <si>
    <t>Ralph Schroeder</t>
  </si>
  <si>
    <t>Michał Mazurek</t>
  </si>
  <si>
    <t>Ovidiu Gyarmath</t>
  </si>
  <si>
    <t>EKF Members 2021</t>
  </si>
  <si>
    <t>EKF Associate Members 2021</t>
  </si>
  <si>
    <t>CZE, FIN, ISL and GRC data from 2020.</t>
  </si>
  <si>
    <t>Iva Kirac</t>
  </si>
  <si>
    <t>André Schiebroek</t>
  </si>
  <si>
    <t>EKF Members 2022</t>
  </si>
  <si>
    <t>EKF Associate Members 2022</t>
  </si>
  <si>
    <t>AGM 2022, Date: 3rd September 2022, Place: Mersch, Luxembourg</t>
  </si>
  <si>
    <t>Luc Albert</t>
  </si>
  <si>
    <t>Christina Anasiaditi</t>
  </si>
  <si>
    <t>Óscar Andrés Rosa Sánchez</t>
  </si>
  <si>
    <t>CZE, FIN and ROU data from 2021.</t>
  </si>
</sst>
</file>

<file path=xl/styles.xml><?xml version="1.0" encoding="utf-8"?>
<styleSheet xmlns="http://schemas.openxmlformats.org/spreadsheetml/2006/main">
  <numFmts count="5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Lt&quot;;\-#,##0\ &quot;Lt&quot;"/>
    <numFmt numFmtId="187" formatCode="#,##0\ &quot;Lt&quot;;[Red]\-#,##0\ &quot;Lt&quot;"/>
    <numFmt numFmtId="188" formatCode="#,##0.00\ &quot;Lt&quot;;\-#,##0.00\ &quot;Lt&quot;"/>
    <numFmt numFmtId="189" formatCode="#,##0.00\ &quot;Lt&quot;;[Red]\-#,##0.00\ &quot;Lt&quot;"/>
    <numFmt numFmtId="190" formatCode="_-* #,##0\ &quot;Lt&quot;_-;\-* #,##0\ &quot;Lt&quot;_-;_-* &quot;-&quot;\ &quot;Lt&quot;_-;_-@_-"/>
    <numFmt numFmtId="191" formatCode="_-* #,##0\ _L_t_-;\-* #,##0\ _L_t_-;_-* &quot;-&quot;\ _L_t_-;_-@_-"/>
    <numFmt numFmtId="192" formatCode="_-* #,##0.00\ &quot;Lt&quot;_-;\-* #,##0.00\ &quot;Lt&quot;_-;_-* &quot;-&quot;??\ &quot;Lt&quot;_-;_-@_-"/>
    <numFmt numFmtId="193" formatCode="_-* #,##0.00\ _L_t_-;\-* #,##0.00\ _L_t_-;_-* &quot;-&quot;??\ _L_t_-;_-@_-"/>
    <numFmt numFmtId="194" formatCode="&quot;Fr.&quot;\ #,##0;&quot;Fr.&quot;\ \-#,##0"/>
    <numFmt numFmtId="195" formatCode="&quot;Fr.&quot;\ #,##0;[Red]&quot;Fr.&quot;\ \-#,##0"/>
    <numFmt numFmtId="196" formatCode="&quot;Fr.&quot;\ #,##0.00;&quot;Fr.&quot;\ \-#,##0.00"/>
    <numFmt numFmtId="197" formatCode="&quot;Fr.&quot;\ #,##0.00;[Red]&quot;Fr.&quot;\ \-#,##0.00"/>
    <numFmt numFmtId="198" formatCode="_ &quot;Fr.&quot;\ * #,##0_ ;_ &quot;Fr.&quot;\ * \-#,##0_ ;_ &quot;Fr.&quot;\ * &quot;-&quot;_ ;_ @_ "/>
    <numFmt numFmtId="199" formatCode="_ &quot;Fr.&quot;\ * #,##0.00_ ;_ &quot;Fr.&quot;\ * \-#,##0.00_ ;_ &quot;Fr.&quot;\ * &quot;-&quot;??_ ;_ @_ "/>
    <numFmt numFmtId="200" formatCode="&quot;CHF&quot;#,##0;\-&quot;CHF&quot;#,##0"/>
    <numFmt numFmtId="201" formatCode="&quot;CHF&quot;#,##0;[Red]\-&quot;CHF&quot;#,##0"/>
    <numFmt numFmtId="202" formatCode="&quot;CHF&quot;#,##0.00;\-&quot;CHF&quot;#,##0.00"/>
    <numFmt numFmtId="203" formatCode="&quot;CHF&quot;#,##0.00;[Red]\-&quot;CHF&quot;#,##0.00"/>
    <numFmt numFmtId="204" formatCode="_-&quot;CHF&quot;* #,##0_-;\-&quot;CHF&quot;* #,##0_-;_-&quot;CHF&quot;* &quot;-&quot;_-;_-@_-"/>
    <numFmt numFmtId="205" formatCode="_-* #,##0_-;\-* #,##0_-;_-* &quot;-&quot;_-;_-@_-"/>
    <numFmt numFmtId="206" formatCode="_-&quot;CHF&quot;* #,##0.00_-;\-&quot;CHF&quot;* #,##0.00_-;_-&quot;CHF&quot;* &quot;-&quot;??_-;_-@_-"/>
    <numFmt numFmtId="207" formatCode="_-* #,##0.00_-;\-* #,##0.00_-;_-* &quot;-&quot;??_-;_-@_-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71"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Lucida Sans"/>
      <family val="2"/>
    </font>
    <font>
      <b/>
      <sz val="10"/>
      <color indexed="62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8"/>
      <name val="Verdana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9"/>
      <name val="Arial"/>
      <family val="2"/>
    </font>
    <font>
      <b/>
      <sz val="10"/>
      <color indexed="4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7030A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99" fontId="0" fillId="0" borderId="0" applyFill="0" applyBorder="0" applyAlignment="0" applyProtection="0"/>
    <xf numFmtId="198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7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9" fillId="0" borderId="17" xfId="0" applyFont="1" applyBorder="1" applyAlignment="1">
      <alignment/>
    </xf>
    <xf numFmtId="0" fontId="59" fillId="0" borderId="17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9" fillId="0" borderId="17" xfId="0" applyFont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0" fontId="0" fillId="14" borderId="10" xfId="0" applyFont="1" applyFill="1" applyBorder="1" applyAlignment="1">
      <alignment horizontal="center"/>
    </xf>
    <xf numFmtId="9" fontId="2" fillId="14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9" fontId="2" fillId="36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17" xfId="0" applyFill="1" applyBorder="1" applyAlignment="1">
      <alignment horizontal="left" vertical="center" wrapText="1"/>
    </xf>
    <xf numFmtId="9" fontId="2" fillId="36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1" fillId="14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69" fillId="14" borderId="10" xfId="0" applyFont="1" applyFill="1" applyBorder="1" applyAlignment="1">
      <alignment horizontal="center"/>
    </xf>
    <xf numFmtId="0" fontId="69" fillId="36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5"/>
          <c:y val="0.03675"/>
          <c:w val="0.82075"/>
          <c:h val="0.94275"/>
        </c:manualLayout>
      </c:layout>
      <c:lineChart>
        <c:grouping val="standard"/>
        <c:varyColors val="0"/>
        <c:ser>
          <c:idx val="2"/>
          <c:order val="1"/>
          <c:tx>
            <c:strRef>
              <c:f>summary!$A$6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summary!$B$2:$N$2</c:f>
              <c:numCache/>
            </c:numRef>
          </c:cat>
          <c:val>
            <c:numRef>
              <c:f>summary!$B$6:$N$6</c:f>
              <c:numCache/>
            </c:numRef>
          </c:val>
          <c:smooth val="0"/>
        </c:ser>
        <c:ser>
          <c:idx val="1"/>
          <c:order val="2"/>
          <c:tx>
            <c:strRef>
              <c:f>summary!$A$5</c:f>
              <c:strCache>
                <c:ptCount val="1"/>
                <c:pt idx="0">
                  <c:v>Ungraded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summary!$B$2:$N$2</c:f>
              <c:numCache/>
            </c:numRef>
          </c:cat>
          <c:val>
            <c:numRef>
              <c:f>summary!$B$5:$N$5</c:f>
              <c:numCache/>
            </c:numRef>
          </c:val>
          <c:smooth val="0"/>
        </c:ser>
        <c:ser>
          <c:idx val="0"/>
          <c:order val="3"/>
          <c:tx>
            <c:strRef>
              <c:f>summary!$A$4</c:f>
              <c:strCache>
                <c:ptCount val="1"/>
                <c:pt idx="0">
                  <c:v>Graded (incl Shogo)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summary!$B$2:$N$2</c:f>
              <c:numCache/>
            </c:numRef>
          </c:cat>
          <c:val>
            <c:numRef>
              <c:f>summary!$B$4:$N$4</c:f>
              <c:numCache/>
            </c:numRef>
          </c:val>
          <c:smooth val="0"/>
        </c:ser>
        <c:marker val="1"/>
        <c:axId val="301480"/>
        <c:axId val="11154761"/>
      </c:lineChart>
      <c:lineChart>
        <c:grouping val="standard"/>
        <c:varyColors val="0"/>
        <c:ser>
          <c:idx val="3"/>
          <c:order val="0"/>
          <c:tx>
            <c:strRef>
              <c:f>summary!$A$7</c:f>
              <c:strCache>
                <c:ptCount val="1"/>
                <c:pt idx="0">
                  <c:v>Clubs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summary!$B$2:$N$2</c:f>
              <c:numCache/>
            </c:numRef>
          </c:cat>
          <c:val>
            <c:numRef>
              <c:f>summary!$B$7:$N$7</c:f>
              <c:numCache/>
            </c:numRef>
          </c:val>
          <c:smooth val="0"/>
        </c:ser>
        <c:marker val="1"/>
        <c:axId val="10072974"/>
        <c:axId val="37155719"/>
      </c:lineChart>
      <c:catAx>
        <c:axId val="30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54761"/>
        <c:crosses val="autoZero"/>
        <c:auto val="1"/>
        <c:lblOffset val="100"/>
        <c:tickLblSkip val="1"/>
        <c:noMultiLvlLbl val="0"/>
      </c:catAx>
      <c:valAx>
        <c:axId val="11154761"/>
        <c:scaling>
          <c:orientation val="minMax"/>
          <c:max val="3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1480"/>
        <c:crossesAt val="1"/>
        <c:crossBetween val="between"/>
        <c:dispUnits/>
      </c:valAx>
      <c:catAx>
        <c:axId val="10072974"/>
        <c:scaling>
          <c:orientation val="minMax"/>
        </c:scaling>
        <c:axPos val="b"/>
        <c:delete val="1"/>
        <c:majorTickMark val="out"/>
        <c:minorTickMark val="none"/>
        <c:tickLblPos val="nextTo"/>
        <c:crossAx val="37155719"/>
        <c:crosses val="max"/>
        <c:auto val="1"/>
        <c:lblOffset val="100"/>
        <c:tickLblSkip val="1"/>
        <c:noMultiLvlLbl val="0"/>
      </c:catAx>
      <c:valAx>
        <c:axId val="37155719"/>
        <c:scaling>
          <c:orientation val="minMax"/>
          <c:max val="8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0729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4275"/>
          <c:w val="0.12525"/>
          <c:h val="0.1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10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400050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400050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409575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15</xdr:col>
      <xdr:colOff>38100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0" y="1428750"/>
        <a:ext cx="97345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2352675</xdr:colOff>
      <xdr:row>0</xdr:row>
      <xdr:rowOff>38100</xdr:rowOff>
    </xdr:from>
    <xdr:to>
      <xdr:col>1</xdr:col>
      <xdr:colOff>2781300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81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10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4"/>
  <sheetViews>
    <sheetView tabSelected="1" workbookViewId="0" topLeftCell="A4">
      <selection activeCell="E45" sqref="E45"/>
    </sheetView>
  </sheetViews>
  <sheetFormatPr defaultColWidth="11.421875" defaultRowHeight="12.75"/>
  <cols>
    <col min="1" max="1" width="18.28125" style="22" bestFit="1" customWidth="1"/>
    <col min="2" max="26" width="6.7109375" style="22" customWidth="1"/>
    <col min="27" max="16384" width="11.421875" style="22" customWidth="1"/>
  </cols>
  <sheetData>
    <row r="4" ht="13.5">
      <c r="N4" s="2" t="s">
        <v>0</v>
      </c>
    </row>
    <row r="5" ht="12.75">
      <c r="A5" s="3" t="s">
        <v>170</v>
      </c>
    </row>
    <row r="6" s="35" customFormat="1" ht="12.75"/>
    <row r="7" spans="1:32" s="90" customFormat="1" ht="12.75">
      <c r="A7" s="5" t="s">
        <v>2</v>
      </c>
      <c r="B7" s="6" t="s">
        <v>122</v>
      </c>
      <c r="C7" s="6" t="s">
        <v>123</v>
      </c>
      <c r="D7" s="6" t="s">
        <v>126</v>
      </c>
      <c r="E7" s="126" t="s">
        <v>125</v>
      </c>
      <c r="F7" s="6" t="s">
        <v>127</v>
      </c>
      <c r="G7" s="6" t="s">
        <v>128</v>
      </c>
      <c r="H7" s="6" t="s">
        <v>134</v>
      </c>
      <c r="I7" s="126" t="s">
        <v>129</v>
      </c>
      <c r="J7" s="6" t="s">
        <v>130</v>
      </c>
      <c r="K7" s="6" t="s">
        <v>131</v>
      </c>
      <c r="L7" s="6" t="s">
        <v>124</v>
      </c>
      <c r="M7" s="6" t="s">
        <v>132</v>
      </c>
      <c r="N7" s="141" t="s">
        <v>133</v>
      </c>
      <c r="O7" s="6" t="s">
        <v>135</v>
      </c>
      <c r="P7" s="6" t="s">
        <v>136</v>
      </c>
      <c r="Q7" s="6" t="s">
        <v>17</v>
      </c>
      <c r="R7" s="6" t="s">
        <v>137</v>
      </c>
      <c r="S7" s="6" t="s">
        <v>138</v>
      </c>
      <c r="T7" s="6" t="s">
        <v>139</v>
      </c>
      <c r="U7" s="6" t="s">
        <v>140</v>
      </c>
      <c r="V7" s="6" t="s">
        <v>141</v>
      </c>
      <c r="W7" s="126" t="s">
        <v>142</v>
      </c>
      <c r="X7" s="6" t="s">
        <v>143</v>
      </c>
      <c r="Y7" s="6" t="s">
        <v>144</v>
      </c>
      <c r="Z7" s="7" t="s">
        <v>25</v>
      </c>
      <c r="AC7" s="22"/>
      <c r="AD7" s="22"/>
      <c r="AE7" s="22"/>
      <c r="AF7" s="22"/>
    </row>
    <row r="8" spans="1:32" s="90" customFormat="1" ht="12.75">
      <c r="A8" s="9" t="s">
        <v>26</v>
      </c>
      <c r="B8" s="12"/>
      <c r="C8" s="17"/>
      <c r="D8" s="12"/>
      <c r="E8" s="127"/>
      <c r="F8" s="12"/>
      <c r="G8" s="12"/>
      <c r="H8" s="12"/>
      <c r="I8" s="127"/>
      <c r="J8" s="12"/>
      <c r="K8" s="12">
        <v>1</v>
      </c>
      <c r="L8" s="12"/>
      <c r="M8" s="12"/>
      <c r="N8" s="142">
        <v>1</v>
      </c>
      <c r="O8" s="12"/>
      <c r="P8" s="12"/>
      <c r="Q8" s="12"/>
      <c r="R8" s="12"/>
      <c r="S8" s="12"/>
      <c r="T8" s="12"/>
      <c r="U8" s="12"/>
      <c r="V8" s="12"/>
      <c r="W8" s="127"/>
      <c r="X8" s="12"/>
      <c r="Y8" s="12"/>
      <c r="Z8" s="7">
        <f aca="true" t="shared" si="0" ref="Z8:Z26">SUM(B8:Y8)</f>
        <v>2</v>
      </c>
      <c r="AC8" s="22"/>
      <c r="AD8" s="22"/>
      <c r="AE8" s="22"/>
      <c r="AF8" s="22"/>
    </row>
    <row r="9" spans="1:32" s="90" customFormat="1" ht="12.75">
      <c r="A9" s="9" t="s">
        <v>27</v>
      </c>
      <c r="B9" s="93">
        <v>1</v>
      </c>
      <c r="C9" s="12"/>
      <c r="D9" s="14">
        <v>1</v>
      </c>
      <c r="E9" s="127"/>
      <c r="F9" s="12">
        <v>2</v>
      </c>
      <c r="G9" s="12"/>
      <c r="H9" s="12"/>
      <c r="I9" s="127"/>
      <c r="J9" s="15">
        <v>4</v>
      </c>
      <c r="K9" s="12"/>
      <c r="L9" s="12"/>
      <c r="M9" s="12"/>
      <c r="N9" s="142"/>
      <c r="O9" s="12"/>
      <c r="P9" s="12"/>
      <c r="Q9" s="12"/>
      <c r="R9" s="12"/>
      <c r="S9" s="12"/>
      <c r="T9" s="12"/>
      <c r="U9" s="12"/>
      <c r="V9" s="12"/>
      <c r="W9" s="127"/>
      <c r="X9" s="12"/>
      <c r="Y9" s="12"/>
      <c r="Z9" s="7">
        <f t="shared" si="0"/>
        <v>8</v>
      </c>
      <c r="AC9" s="22"/>
      <c r="AD9" s="22"/>
      <c r="AE9" s="22"/>
      <c r="AF9" s="22"/>
    </row>
    <row r="10" spans="1:32" s="90" customFormat="1" ht="12.75">
      <c r="A10" s="9" t="s">
        <v>28</v>
      </c>
      <c r="B10" s="93"/>
      <c r="C10" s="16"/>
      <c r="D10" s="14">
        <v>2</v>
      </c>
      <c r="E10" s="127"/>
      <c r="F10" s="12">
        <v>4</v>
      </c>
      <c r="G10" s="12"/>
      <c r="H10" s="12"/>
      <c r="I10" s="127"/>
      <c r="J10" s="15">
        <v>9</v>
      </c>
      <c r="K10" s="12">
        <v>1</v>
      </c>
      <c r="L10" s="12"/>
      <c r="M10" s="12"/>
      <c r="N10" s="142"/>
      <c r="O10" s="12">
        <v>5</v>
      </c>
      <c r="P10" s="12"/>
      <c r="Q10" s="12"/>
      <c r="R10" s="12"/>
      <c r="S10" s="12"/>
      <c r="T10" s="12"/>
      <c r="U10" s="12"/>
      <c r="V10" s="12"/>
      <c r="W10" s="127"/>
      <c r="X10" s="12"/>
      <c r="Y10" s="12"/>
      <c r="Z10" s="7">
        <f t="shared" si="0"/>
        <v>21</v>
      </c>
      <c r="AC10" s="22"/>
      <c r="AD10" s="22"/>
      <c r="AE10" s="22"/>
      <c r="AF10" s="22"/>
    </row>
    <row r="11" spans="1:32" s="90" customFormat="1" ht="12.75">
      <c r="A11" s="9" t="s">
        <v>29</v>
      </c>
      <c r="B11" s="93"/>
      <c r="C11" s="12"/>
      <c r="D11" s="14">
        <v>5</v>
      </c>
      <c r="E11" s="127"/>
      <c r="F11" s="12">
        <v>2</v>
      </c>
      <c r="G11" s="12"/>
      <c r="H11" s="12">
        <v>0</v>
      </c>
      <c r="I11" s="127"/>
      <c r="J11" s="15">
        <v>9</v>
      </c>
      <c r="K11" s="12">
        <v>3</v>
      </c>
      <c r="L11" s="12"/>
      <c r="M11" s="12"/>
      <c r="N11" s="142"/>
      <c r="O11" s="12">
        <v>3</v>
      </c>
      <c r="P11" s="12"/>
      <c r="Q11" s="12"/>
      <c r="R11" s="12"/>
      <c r="S11" s="12">
        <v>1</v>
      </c>
      <c r="T11" s="12"/>
      <c r="U11" s="12"/>
      <c r="V11" s="12"/>
      <c r="W11" s="128"/>
      <c r="X11" s="17"/>
      <c r="Y11" s="17">
        <v>1</v>
      </c>
      <c r="Z11" s="7">
        <f t="shared" si="0"/>
        <v>24</v>
      </c>
      <c r="AC11" s="22"/>
      <c r="AD11" s="22"/>
      <c r="AE11" s="22"/>
      <c r="AF11" s="22"/>
    </row>
    <row r="12" spans="1:32" s="90" customFormat="1" ht="12.75">
      <c r="A12" s="9" t="s">
        <v>30</v>
      </c>
      <c r="B12" s="93">
        <v>1</v>
      </c>
      <c r="C12" s="16">
        <v>3</v>
      </c>
      <c r="D12" s="14">
        <v>16</v>
      </c>
      <c r="E12" s="127"/>
      <c r="F12" s="12">
        <v>21</v>
      </c>
      <c r="G12" s="12"/>
      <c r="H12" s="12">
        <v>3</v>
      </c>
      <c r="I12" s="127">
        <v>6</v>
      </c>
      <c r="J12" s="15">
        <v>37</v>
      </c>
      <c r="K12" s="12">
        <v>6</v>
      </c>
      <c r="L12" s="12"/>
      <c r="M12" s="12"/>
      <c r="N12" s="142"/>
      <c r="O12" s="12">
        <v>2</v>
      </c>
      <c r="P12" s="12"/>
      <c r="Q12" s="12">
        <v>1</v>
      </c>
      <c r="R12" s="12"/>
      <c r="S12" s="12">
        <v>2</v>
      </c>
      <c r="T12" s="12">
        <v>1</v>
      </c>
      <c r="U12" s="93"/>
      <c r="V12" s="93"/>
      <c r="W12" s="127">
        <v>3</v>
      </c>
      <c r="X12" s="12">
        <v>1</v>
      </c>
      <c r="Y12" s="12">
        <v>1</v>
      </c>
      <c r="Z12" s="7">
        <f t="shared" si="0"/>
        <v>104</v>
      </c>
      <c r="AC12" s="22"/>
      <c r="AD12" s="22"/>
      <c r="AE12" s="22"/>
      <c r="AF12" s="22"/>
    </row>
    <row r="13" spans="1:32" s="90" customFormat="1" ht="12.75">
      <c r="A13" s="9" t="s">
        <v>31</v>
      </c>
      <c r="B13" s="93">
        <v>2</v>
      </c>
      <c r="C13" s="16">
        <v>11</v>
      </c>
      <c r="D13" s="14">
        <v>16</v>
      </c>
      <c r="E13" s="127">
        <v>1</v>
      </c>
      <c r="F13" s="12">
        <v>48</v>
      </c>
      <c r="G13" s="12">
        <v>2</v>
      </c>
      <c r="H13" s="12">
        <v>4</v>
      </c>
      <c r="I13" s="127">
        <v>5</v>
      </c>
      <c r="J13" s="15">
        <v>36</v>
      </c>
      <c r="K13" s="12">
        <v>9</v>
      </c>
      <c r="L13" s="12"/>
      <c r="M13" s="12">
        <v>1</v>
      </c>
      <c r="N13" s="142">
        <v>1</v>
      </c>
      <c r="O13" s="12">
        <v>6</v>
      </c>
      <c r="P13" s="12"/>
      <c r="Q13" s="12">
        <v>2</v>
      </c>
      <c r="R13" s="14"/>
      <c r="S13" s="12">
        <v>2</v>
      </c>
      <c r="T13" s="12">
        <v>1</v>
      </c>
      <c r="U13" s="93">
        <v>7</v>
      </c>
      <c r="V13" s="93">
        <v>1</v>
      </c>
      <c r="W13" s="127">
        <v>3</v>
      </c>
      <c r="X13" s="12">
        <v>8</v>
      </c>
      <c r="Y13" s="12">
        <v>6</v>
      </c>
      <c r="Z13" s="7">
        <f t="shared" si="0"/>
        <v>172</v>
      </c>
      <c r="AC13" s="22"/>
      <c r="AD13" s="22"/>
      <c r="AE13" s="22"/>
      <c r="AF13" s="22"/>
    </row>
    <row r="14" spans="1:32" s="90" customFormat="1" ht="12.75">
      <c r="A14" s="9" t="s">
        <v>32</v>
      </c>
      <c r="B14" s="93">
        <v>9</v>
      </c>
      <c r="C14" s="16">
        <v>6</v>
      </c>
      <c r="D14" s="14">
        <v>17</v>
      </c>
      <c r="E14" s="127">
        <v>2</v>
      </c>
      <c r="F14" s="12">
        <v>97</v>
      </c>
      <c r="G14" s="12">
        <v>1</v>
      </c>
      <c r="H14" s="12">
        <v>9</v>
      </c>
      <c r="I14" s="127">
        <v>2</v>
      </c>
      <c r="J14" s="15">
        <v>95</v>
      </c>
      <c r="K14" s="12">
        <v>17</v>
      </c>
      <c r="L14" s="12"/>
      <c r="M14" s="12">
        <v>1</v>
      </c>
      <c r="N14" s="142">
        <v>1</v>
      </c>
      <c r="O14" s="12">
        <v>19</v>
      </c>
      <c r="P14" s="12">
        <v>4</v>
      </c>
      <c r="Q14" s="12">
        <v>1</v>
      </c>
      <c r="R14" s="14">
        <v>2</v>
      </c>
      <c r="S14" s="12">
        <v>5</v>
      </c>
      <c r="T14" s="12">
        <v>3</v>
      </c>
      <c r="U14" s="93">
        <v>6</v>
      </c>
      <c r="V14" s="93">
        <v>0</v>
      </c>
      <c r="W14" s="127">
        <v>4</v>
      </c>
      <c r="X14" s="12">
        <v>6</v>
      </c>
      <c r="Y14" s="12">
        <v>9</v>
      </c>
      <c r="Z14" s="7">
        <f t="shared" si="0"/>
        <v>316</v>
      </c>
      <c r="AC14" s="22"/>
      <c r="AD14" s="22"/>
      <c r="AE14" s="22"/>
      <c r="AF14" s="22"/>
    </row>
    <row r="15" spans="1:32" s="90" customFormat="1" ht="12.75">
      <c r="A15" s="9" t="s">
        <v>33</v>
      </c>
      <c r="B15" s="93">
        <v>21</v>
      </c>
      <c r="C15" s="16">
        <v>17</v>
      </c>
      <c r="D15" s="14">
        <v>31</v>
      </c>
      <c r="E15" s="127">
        <v>5</v>
      </c>
      <c r="F15" s="12">
        <v>138</v>
      </c>
      <c r="G15" s="12">
        <v>6</v>
      </c>
      <c r="H15" s="12">
        <v>25</v>
      </c>
      <c r="I15" s="127">
        <v>11</v>
      </c>
      <c r="J15" s="15">
        <v>161</v>
      </c>
      <c r="K15" s="12">
        <v>11</v>
      </c>
      <c r="L15" s="12">
        <v>1</v>
      </c>
      <c r="M15" s="12">
        <v>3</v>
      </c>
      <c r="N15" s="142">
        <v>2</v>
      </c>
      <c r="O15" s="12">
        <v>32</v>
      </c>
      <c r="P15" s="12">
        <v>7</v>
      </c>
      <c r="Q15" s="12">
        <v>2</v>
      </c>
      <c r="R15" s="14">
        <v>2</v>
      </c>
      <c r="S15" s="12">
        <v>12</v>
      </c>
      <c r="T15" s="12">
        <v>8</v>
      </c>
      <c r="U15" s="93">
        <v>23</v>
      </c>
      <c r="V15" s="93">
        <v>1</v>
      </c>
      <c r="W15" s="127">
        <v>2</v>
      </c>
      <c r="X15" s="12">
        <v>24</v>
      </c>
      <c r="Y15" s="12">
        <v>16</v>
      </c>
      <c r="Z15" s="7">
        <f t="shared" si="0"/>
        <v>561</v>
      </c>
      <c r="AC15" s="22"/>
      <c r="AD15" s="22"/>
      <c r="AE15" s="22"/>
      <c r="AF15" s="22"/>
    </row>
    <row r="16" spans="1:32" s="90" customFormat="1" ht="12.75">
      <c r="A16" s="9" t="s">
        <v>34</v>
      </c>
      <c r="B16" s="93">
        <v>14</v>
      </c>
      <c r="C16" s="16">
        <v>7</v>
      </c>
      <c r="D16" s="14">
        <v>40</v>
      </c>
      <c r="E16" s="127">
        <v>7</v>
      </c>
      <c r="F16" s="12">
        <v>120</v>
      </c>
      <c r="G16" s="12">
        <v>11</v>
      </c>
      <c r="H16" s="12">
        <v>23</v>
      </c>
      <c r="I16" s="127">
        <v>9</v>
      </c>
      <c r="J16" s="15">
        <v>120</v>
      </c>
      <c r="K16" s="12">
        <v>6</v>
      </c>
      <c r="L16" s="12">
        <v>2</v>
      </c>
      <c r="M16" s="12">
        <v>2</v>
      </c>
      <c r="N16" s="142">
        <v>4</v>
      </c>
      <c r="O16" s="12">
        <v>39</v>
      </c>
      <c r="P16" s="12">
        <v>2</v>
      </c>
      <c r="Q16" s="12">
        <v>3</v>
      </c>
      <c r="R16" s="14">
        <v>1</v>
      </c>
      <c r="S16" s="12">
        <v>5</v>
      </c>
      <c r="T16" s="12">
        <v>3</v>
      </c>
      <c r="U16" s="93">
        <v>23</v>
      </c>
      <c r="V16" s="93">
        <v>1</v>
      </c>
      <c r="W16" s="127">
        <v>8</v>
      </c>
      <c r="X16" s="12">
        <v>49</v>
      </c>
      <c r="Y16" s="12">
        <v>8</v>
      </c>
      <c r="Z16" s="7">
        <f t="shared" si="0"/>
        <v>507</v>
      </c>
      <c r="AC16" s="22"/>
      <c r="AD16" s="22"/>
      <c r="AE16" s="22"/>
      <c r="AF16" s="22"/>
    </row>
    <row r="17" spans="1:32" s="90" customFormat="1" ht="12.75">
      <c r="A17" s="9" t="s">
        <v>35</v>
      </c>
      <c r="B17" s="93">
        <v>37</v>
      </c>
      <c r="C17" s="16">
        <v>21</v>
      </c>
      <c r="D17" s="14">
        <v>23</v>
      </c>
      <c r="E17" s="128">
        <v>8</v>
      </c>
      <c r="F17" s="12">
        <v>727</v>
      </c>
      <c r="G17" s="12">
        <v>17</v>
      </c>
      <c r="H17" s="12">
        <v>51</v>
      </c>
      <c r="I17" s="127">
        <v>27</v>
      </c>
      <c r="J17" s="15">
        <v>336</v>
      </c>
      <c r="K17" s="12">
        <v>37</v>
      </c>
      <c r="L17" s="12">
        <v>12</v>
      </c>
      <c r="M17" s="12">
        <v>18</v>
      </c>
      <c r="N17" s="142">
        <v>7</v>
      </c>
      <c r="O17" s="12">
        <v>107</v>
      </c>
      <c r="P17" s="12">
        <v>5</v>
      </c>
      <c r="Q17" s="12">
        <v>8</v>
      </c>
      <c r="R17" s="94">
        <v>7</v>
      </c>
      <c r="S17" s="12">
        <v>50</v>
      </c>
      <c r="T17" s="12">
        <v>4</v>
      </c>
      <c r="U17" s="93">
        <v>10</v>
      </c>
      <c r="V17" s="93">
        <v>12</v>
      </c>
      <c r="W17" s="127">
        <v>42</v>
      </c>
      <c r="X17" s="12">
        <v>110</v>
      </c>
      <c r="Y17" s="12">
        <v>39</v>
      </c>
      <c r="Z17" s="7">
        <f t="shared" si="0"/>
        <v>1715</v>
      </c>
      <c r="AC17" s="22"/>
      <c r="AD17" s="22"/>
      <c r="AE17" s="22"/>
      <c r="AF17" s="22"/>
    </row>
    <row r="18" spans="1:32" s="122" customFormat="1" ht="13.5">
      <c r="A18" s="120" t="s">
        <v>25</v>
      </c>
      <c r="B18" s="121">
        <f aca="true" t="shared" si="1" ref="B18:Y18">SUM(B8:B17)</f>
        <v>85</v>
      </c>
      <c r="C18" s="121">
        <f t="shared" si="1"/>
        <v>65</v>
      </c>
      <c r="D18" s="121">
        <f t="shared" si="1"/>
        <v>151</v>
      </c>
      <c r="E18" s="129">
        <f t="shared" si="1"/>
        <v>23</v>
      </c>
      <c r="F18" s="121">
        <f t="shared" si="1"/>
        <v>1159</v>
      </c>
      <c r="G18" s="121">
        <f t="shared" si="1"/>
        <v>37</v>
      </c>
      <c r="H18" s="121">
        <f t="shared" si="1"/>
        <v>115</v>
      </c>
      <c r="I18" s="129">
        <f t="shared" si="1"/>
        <v>60</v>
      </c>
      <c r="J18" s="121">
        <f t="shared" si="1"/>
        <v>807</v>
      </c>
      <c r="K18" s="121">
        <f t="shared" si="1"/>
        <v>91</v>
      </c>
      <c r="L18" s="121">
        <f t="shared" si="1"/>
        <v>15</v>
      </c>
      <c r="M18" s="121">
        <f t="shared" si="1"/>
        <v>25</v>
      </c>
      <c r="N18" s="143">
        <f t="shared" si="1"/>
        <v>16</v>
      </c>
      <c r="O18" s="121">
        <f t="shared" si="1"/>
        <v>213</v>
      </c>
      <c r="P18" s="121">
        <f t="shared" si="1"/>
        <v>18</v>
      </c>
      <c r="Q18" s="121">
        <f t="shared" si="1"/>
        <v>17</v>
      </c>
      <c r="R18" s="121">
        <f t="shared" si="1"/>
        <v>12</v>
      </c>
      <c r="S18" s="121">
        <f t="shared" si="1"/>
        <v>77</v>
      </c>
      <c r="T18" s="121">
        <f t="shared" si="1"/>
        <v>20</v>
      </c>
      <c r="U18" s="121">
        <f t="shared" si="1"/>
        <v>69</v>
      </c>
      <c r="V18" s="121">
        <f t="shared" si="1"/>
        <v>15</v>
      </c>
      <c r="W18" s="129">
        <f t="shared" si="1"/>
        <v>62</v>
      </c>
      <c r="X18" s="121">
        <f t="shared" si="1"/>
        <v>198</v>
      </c>
      <c r="Y18" s="121">
        <f t="shared" si="1"/>
        <v>80</v>
      </c>
      <c r="Z18" s="121">
        <f t="shared" si="0"/>
        <v>3430</v>
      </c>
      <c r="AC18" s="123"/>
      <c r="AD18" s="123"/>
      <c r="AE18" s="123"/>
      <c r="AF18" s="123"/>
    </row>
    <row r="19" spans="1:32" s="90" customFormat="1" ht="12.75">
      <c r="A19" s="113" t="s">
        <v>102</v>
      </c>
      <c r="B19" s="114">
        <v>53</v>
      </c>
      <c r="C19" s="114">
        <v>49</v>
      </c>
      <c r="D19" s="114">
        <v>80</v>
      </c>
      <c r="E19" s="130">
        <v>17</v>
      </c>
      <c r="F19" s="114">
        <v>737</v>
      </c>
      <c r="G19" s="114">
        <v>19</v>
      </c>
      <c r="H19" s="114">
        <v>75</v>
      </c>
      <c r="I19" s="130">
        <v>32</v>
      </c>
      <c r="J19" s="114">
        <v>476</v>
      </c>
      <c r="K19" s="114">
        <v>59</v>
      </c>
      <c r="L19" s="114">
        <v>4</v>
      </c>
      <c r="M19" s="114"/>
      <c r="N19" s="144">
        <v>8</v>
      </c>
      <c r="O19" s="114">
        <v>149</v>
      </c>
      <c r="P19" s="114">
        <v>8</v>
      </c>
      <c r="Q19" s="114">
        <v>10</v>
      </c>
      <c r="R19" s="114">
        <v>11</v>
      </c>
      <c r="S19" s="114">
        <v>54</v>
      </c>
      <c r="T19" s="114">
        <v>10</v>
      </c>
      <c r="U19" s="114">
        <v>39</v>
      </c>
      <c r="V19" s="114">
        <v>11</v>
      </c>
      <c r="W19" s="130"/>
      <c r="X19" s="114">
        <v>121</v>
      </c>
      <c r="Y19" s="114">
        <v>34</v>
      </c>
      <c r="Z19" s="115">
        <f>SUM(B19:Y19)/SUM(B19:Y20)</f>
        <v>0.6150164522883638</v>
      </c>
      <c r="AC19" s="22"/>
      <c r="AD19" s="22"/>
      <c r="AE19" s="22"/>
      <c r="AF19" s="22"/>
    </row>
    <row r="20" spans="1:32" s="90" customFormat="1" ht="12.75">
      <c r="A20" s="116" t="s">
        <v>103</v>
      </c>
      <c r="B20" s="117">
        <v>32</v>
      </c>
      <c r="C20" s="117">
        <v>16</v>
      </c>
      <c r="D20" s="117">
        <v>71</v>
      </c>
      <c r="E20" s="131">
        <v>6</v>
      </c>
      <c r="F20" s="117">
        <v>422</v>
      </c>
      <c r="G20" s="117">
        <v>18</v>
      </c>
      <c r="H20" s="117">
        <v>40</v>
      </c>
      <c r="I20" s="131">
        <v>28</v>
      </c>
      <c r="J20" s="117">
        <v>331</v>
      </c>
      <c r="K20" s="117">
        <v>32</v>
      </c>
      <c r="L20" s="117">
        <v>11</v>
      </c>
      <c r="M20" s="117"/>
      <c r="N20" s="145">
        <v>8</v>
      </c>
      <c r="O20" s="117">
        <v>64</v>
      </c>
      <c r="P20" s="117">
        <v>10</v>
      </c>
      <c r="Q20" s="117">
        <v>7</v>
      </c>
      <c r="R20" s="117">
        <v>1</v>
      </c>
      <c r="S20" s="117">
        <v>23</v>
      </c>
      <c r="T20" s="117">
        <v>10</v>
      </c>
      <c r="U20" s="117">
        <v>30</v>
      </c>
      <c r="V20" s="117">
        <v>4</v>
      </c>
      <c r="W20" s="131"/>
      <c r="X20" s="117">
        <v>77</v>
      </c>
      <c r="Y20" s="117">
        <v>46</v>
      </c>
      <c r="Z20" s="125">
        <f>SUM(B20:Y20)/SUM(B19:Y20)</f>
        <v>0.38498354771163623</v>
      </c>
      <c r="AC20" s="22"/>
      <c r="AD20" s="22"/>
      <c r="AE20" s="22"/>
      <c r="AF20" s="22"/>
    </row>
    <row r="21" spans="1:32" s="90" customFormat="1" ht="12.75">
      <c r="A21" s="22"/>
      <c r="B21" s="22"/>
      <c r="C21" s="22"/>
      <c r="D21" s="22"/>
      <c r="E21" s="103"/>
      <c r="F21" s="22"/>
      <c r="G21" s="22"/>
      <c r="H21" s="22"/>
      <c r="I21" s="103"/>
      <c r="J21" s="22"/>
      <c r="K21" s="22"/>
      <c r="L21" s="22"/>
      <c r="M21" s="22"/>
      <c r="N21" s="146"/>
      <c r="O21" s="22"/>
      <c r="P21" s="22"/>
      <c r="Q21" s="22"/>
      <c r="R21" s="22"/>
      <c r="S21" s="22"/>
      <c r="T21" s="22"/>
      <c r="U21" s="22"/>
      <c r="V21" s="22"/>
      <c r="W21" s="103"/>
      <c r="X21" s="22"/>
      <c r="Y21" s="22"/>
      <c r="Z21" s="7"/>
      <c r="AC21" s="22"/>
      <c r="AD21" s="22"/>
      <c r="AE21" s="22"/>
      <c r="AF21" s="22"/>
    </row>
    <row r="22" spans="1:32" s="90" customFormat="1" ht="12.75">
      <c r="A22" s="9" t="s">
        <v>36</v>
      </c>
      <c r="B22" s="12">
        <f aca="true" t="shared" si="2" ref="B22:Y22">SUM(B8:B11)</f>
        <v>1</v>
      </c>
      <c r="C22" s="12">
        <f t="shared" si="2"/>
        <v>0</v>
      </c>
      <c r="D22" s="12">
        <f t="shared" si="2"/>
        <v>8</v>
      </c>
      <c r="E22" s="127">
        <f t="shared" si="2"/>
        <v>0</v>
      </c>
      <c r="F22" s="12">
        <f t="shared" si="2"/>
        <v>8</v>
      </c>
      <c r="G22" s="12">
        <f t="shared" si="2"/>
        <v>0</v>
      </c>
      <c r="H22" s="12">
        <f t="shared" si="2"/>
        <v>0</v>
      </c>
      <c r="I22" s="127">
        <f t="shared" si="2"/>
        <v>0</v>
      </c>
      <c r="J22" s="12">
        <f t="shared" si="2"/>
        <v>22</v>
      </c>
      <c r="K22" s="12">
        <f t="shared" si="2"/>
        <v>5</v>
      </c>
      <c r="L22" s="12">
        <f>SUM(L8:L11)</f>
        <v>0</v>
      </c>
      <c r="M22" s="12">
        <f t="shared" si="2"/>
        <v>0</v>
      </c>
      <c r="N22" s="142">
        <f t="shared" si="2"/>
        <v>1</v>
      </c>
      <c r="O22" s="12">
        <f t="shared" si="2"/>
        <v>8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1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7">
        <f t="shared" si="2"/>
        <v>0</v>
      </c>
      <c r="X22" s="12">
        <f t="shared" si="2"/>
        <v>0</v>
      </c>
      <c r="Y22" s="12">
        <f t="shared" si="2"/>
        <v>1</v>
      </c>
      <c r="Z22" s="7">
        <f t="shared" si="0"/>
        <v>55</v>
      </c>
      <c r="AC22" s="22"/>
      <c r="AD22" s="22"/>
      <c r="AE22" s="22"/>
      <c r="AF22" s="22"/>
    </row>
    <row r="23" spans="1:32" s="90" customFormat="1" ht="12.75">
      <c r="A23" s="9" t="s">
        <v>104</v>
      </c>
      <c r="B23" s="12">
        <f aca="true" t="shared" si="3" ref="B23:Y23">SUM(B8:B16)</f>
        <v>48</v>
      </c>
      <c r="C23" s="12">
        <f t="shared" si="3"/>
        <v>44</v>
      </c>
      <c r="D23" s="12">
        <f t="shared" si="3"/>
        <v>128</v>
      </c>
      <c r="E23" s="127">
        <f t="shared" si="3"/>
        <v>15</v>
      </c>
      <c r="F23" s="12">
        <f t="shared" si="3"/>
        <v>432</v>
      </c>
      <c r="G23" s="12">
        <f t="shared" si="3"/>
        <v>20</v>
      </c>
      <c r="H23" s="12">
        <f t="shared" si="3"/>
        <v>64</v>
      </c>
      <c r="I23" s="127">
        <f t="shared" si="3"/>
        <v>33</v>
      </c>
      <c r="J23" s="12">
        <f t="shared" si="3"/>
        <v>471</v>
      </c>
      <c r="K23" s="12">
        <f>SUM(K8:K16)</f>
        <v>54</v>
      </c>
      <c r="L23" s="12">
        <f>SUM(L8:L16)</f>
        <v>3</v>
      </c>
      <c r="M23" s="12">
        <f t="shared" si="3"/>
        <v>7</v>
      </c>
      <c r="N23" s="142">
        <f t="shared" si="3"/>
        <v>9</v>
      </c>
      <c r="O23" s="12">
        <f t="shared" si="3"/>
        <v>106</v>
      </c>
      <c r="P23" s="12">
        <f t="shared" si="3"/>
        <v>13</v>
      </c>
      <c r="Q23" s="12">
        <f t="shared" si="3"/>
        <v>9</v>
      </c>
      <c r="R23" s="12">
        <f t="shared" si="3"/>
        <v>5</v>
      </c>
      <c r="S23" s="12">
        <f t="shared" si="3"/>
        <v>27</v>
      </c>
      <c r="T23" s="12">
        <f t="shared" si="3"/>
        <v>16</v>
      </c>
      <c r="U23" s="12">
        <f t="shared" si="3"/>
        <v>59</v>
      </c>
      <c r="V23" s="12">
        <f t="shared" si="3"/>
        <v>3</v>
      </c>
      <c r="W23" s="127">
        <f t="shared" si="3"/>
        <v>20</v>
      </c>
      <c r="X23" s="12">
        <f t="shared" si="3"/>
        <v>88</v>
      </c>
      <c r="Y23" s="12">
        <f t="shared" si="3"/>
        <v>41</v>
      </c>
      <c r="Z23" s="7">
        <f t="shared" si="0"/>
        <v>1715</v>
      </c>
      <c r="AC23" s="22"/>
      <c r="AD23" s="22"/>
      <c r="AE23" s="22"/>
      <c r="AF23" s="22"/>
    </row>
    <row r="24" spans="1:32" s="90" customFormat="1" ht="12.75">
      <c r="A24" s="9" t="s">
        <v>35</v>
      </c>
      <c r="B24" s="12">
        <f aca="true" t="shared" si="4" ref="B24:Y24">B17</f>
        <v>37</v>
      </c>
      <c r="C24" s="12">
        <f t="shared" si="4"/>
        <v>21</v>
      </c>
      <c r="D24" s="12">
        <f t="shared" si="4"/>
        <v>23</v>
      </c>
      <c r="E24" s="127">
        <f t="shared" si="4"/>
        <v>8</v>
      </c>
      <c r="F24" s="12">
        <f t="shared" si="4"/>
        <v>727</v>
      </c>
      <c r="G24" s="12">
        <f t="shared" si="4"/>
        <v>17</v>
      </c>
      <c r="H24" s="12">
        <f t="shared" si="4"/>
        <v>51</v>
      </c>
      <c r="I24" s="127">
        <f t="shared" si="4"/>
        <v>27</v>
      </c>
      <c r="J24" s="12">
        <f t="shared" si="4"/>
        <v>336</v>
      </c>
      <c r="K24" s="12">
        <f t="shared" si="4"/>
        <v>37</v>
      </c>
      <c r="L24" s="12">
        <f>L17</f>
        <v>12</v>
      </c>
      <c r="M24" s="12">
        <f t="shared" si="4"/>
        <v>18</v>
      </c>
      <c r="N24" s="142">
        <f t="shared" si="4"/>
        <v>7</v>
      </c>
      <c r="O24" s="12">
        <f t="shared" si="4"/>
        <v>107</v>
      </c>
      <c r="P24" s="12">
        <f t="shared" si="4"/>
        <v>5</v>
      </c>
      <c r="Q24" s="12">
        <f t="shared" si="4"/>
        <v>8</v>
      </c>
      <c r="R24" s="12">
        <f t="shared" si="4"/>
        <v>7</v>
      </c>
      <c r="S24" s="12">
        <f t="shared" si="4"/>
        <v>50</v>
      </c>
      <c r="T24" s="12">
        <f t="shared" si="4"/>
        <v>4</v>
      </c>
      <c r="U24" s="12">
        <f t="shared" si="4"/>
        <v>10</v>
      </c>
      <c r="V24" s="12">
        <f t="shared" si="4"/>
        <v>12</v>
      </c>
      <c r="W24" s="127">
        <f t="shared" si="4"/>
        <v>42</v>
      </c>
      <c r="X24" s="12">
        <f t="shared" si="4"/>
        <v>110</v>
      </c>
      <c r="Y24" s="12">
        <f t="shared" si="4"/>
        <v>39</v>
      </c>
      <c r="Z24" s="7">
        <f t="shared" si="0"/>
        <v>1715</v>
      </c>
      <c r="AC24" s="22"/>
      <c r="AD24" s="22"/>
      <c r="AE24" s="22"/>
      <c r="AF24" s="22"/>
    </row>
    <row r="25" spans="1:256" ht="12.75">
      <c r="A25" s="90"/>
      <c r="B25" s="90"/>
      <c r="C25" s="90"/>
      <c r="D25" s="90"/>
      <c r="E25" s="132"/>
      <c r="F25" s="90"/>
      <c r="G25" s="90"/>
      <c r="H25" s="90"/>
      <c r="I25" s="132"/>
      <c r="J25" s="90"/>
      <c r="K25" s="90"/>
      <c r="L25" s="90"/>
      <c r="M25" s="90"/>
      <c r="N25" s="147"/>
      <c r="O25" s="90"/>
      <c r="P25" s="90"/>
      <c r="Q25" s="90"/>
      <c r="R25" s="90"/>
      <c r="S25" s="90"/>
      <c r="T25" s="90"/>
      <c r="U25" s="90"/>
      <c r="V25" s="90"/>
      <c r="W25" s="132"/>
      <c r="X25" s="90"/>
      <c r="Y25" s="90"/>
      <c r="Z25" s="102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8" ht="12.75">
      <c r="A26" s="9" t="s">
        <v>39</v>
      </c>
      <c r="B26" s="12">
        <v>5</v>
      </c>
      <c r="C26" s="12">
        <v>4</v>
      </c>
      <c r="D26" s="12">
        <v>13</v>
      </c>
      <c r="E26" s="127">
        <v>1</v>
      </c>
      <c r="F26" s="12">
        <v>57</v>
      </c>
      <c r="G26" s="12">
        <v>2</v>
      </c>
      <c r="H26" s="12">
        <v>9</v>
      </c>
      <c r="I26" s="127">
        <v>3</v>
      </c>
      <c r="J26" s="12">
        <v>61</v>
      </c>
      <c r="K26" s="12">
        <v>10</v>
      </c>
      <c r="L26" s="12">
        <v>2</v>
      </c>
      <c r="M26" s="12">
        <v>3</v>
      </c>
      <c r="N26" s="142">
        <v>1</v>
      </c>
      <c r="O26" s="12">
        <v>16</v>
      </c>
      <c r="P26" s="12">
        <v>1</v>
      </c>
      <c r="Q26" s="12">
        <v>1</v>
      </c>
      <c r="R26" s="12">
        <v>3</v>
      </c>
      <c r="S26" s="12">
        <v>5</v>
      </c>
      <c r="T26" s="12">
        <v>2</v>
      </c>
      <c r="U26" s="12">
        <v>7</v>
      </c>
      <c r="V26" s="12">
        <v>2</v>
      </c>
      <c r="W26" s="127">
        <v>3</v>
      </c>
      <c r="X26" s="12">
        <v>24</v>
      </c>
      <c r="Y26" s="12">
        <v>5</v>
      </c>
      <c r="Z26" s="7">
        <f t="shared" si="0"/>
        <v>240</v>
      </c>
      <c r="AB26" s="35"/>
    </row>
    <row r="27" spans="1:26" s="35" customFormat="1" ht="12.75">
      <c r="A27" s="9" t="s">
        <v>105</v>
      </c>
      <c r="B27" s="12" t="s">
        <v>106</v>
      </c>
      <c r="C27" s="12" t="s">
        <v>106</v>
      </c>
      <c r="D27" s="12" t="s">
        <v>106</v>
      </c>
      <c r="E27" s="127"/>
      <c r="F27" s="12" t="s">
        <v>106</v>
      </c>
      <c r="G27" s="12" t="s">
        <v>106</v>
      </c>
      <c r="H27" s="12" t="s">
        <v>106</v>
      </c>
      <c r="I27" s="127"/>
      <c r="J27" s="12" t="s">
        <v>106</v>
      </c>
      <c r="K27" s="12" t="s">
        <v>106</v>
      </c>
      <c r="L27" s="12" t="s">
        <v>106</v>
      </c>
      <c r="M27" s="12" t="s">
        <v>106</v>
      </c>
      <c r="N27" s="142"/>
      <c r="O27" s="12" t="s">
        <v>106</v>
      </c>
      <c r="P27" s="12" t="s">
        <v>106</v>
      </c>
      <c r="Q27" s="12" t="s">
        <v>106</v>
      </c>
      <c r="R27" s="12"/>
      <c r="S27" s="12"/>
      <c r="T27" s="12" t="s">
        <v>106</v>
      </c>
      <c r="U27" s="12" t="s">
        <v>106</v>
      </c>
      <c r="V27" s="12" t="s">
        <v>106</v>
      </c>
      <c r="W27" s="127"/>
      <c r="X27" s="12" t="s">
        <v>106</v>
      </c>
      <c r="Y27" s="12" t="s">
        <v>106</v>
      </c>
      <c r="Z27" s="7">
        <f>COUNTIF(B27:Y27,"YES")</f>
        <v>18</v>
      </c>
    </row>
    <row r="28" spans="1:26" s="35" customFormat="1" ht="12.75">
      <c r="A28" s="119"/>
      <c r="Z28" s="34"/>
    </row>
    <row r="30" spans="1:22" ht="12.75">
      <c r="A30" s="3" t="s">
        <v>171</v>
      </c>
      <c r="B30" s="2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2:3" ht="12.75">
      <c r="B31" s="35"/>
      <c r="C31" s="35"/>
    </row>
    <row r="32" spans="1:2" ht="12.75">
      <c r="A32" s="28" t="s">
        <v>2</v>
      </c>
      <c r="B32" s="6" t="s">
        <v>145</v>
      </c>
    </row>
    <row r="33" spans="1:2" ht="12.75">
      <c r="A33" s="30" t="s">
        <v>30</v>
      </c>
      <c r="B33" s="12"/>
    </row>
    <row r="34" spans="1:2" ht="12.75">
      <c r="A34" s="30" t="s">
        <v>31</v>
      </c>
      <c r="B34" s="12"/>
    </row>
    <row r="35" spans="1:2" ht="12.75">
      <c r="A35" s="30" t="s">
        <v>32</v>
      </c>
      <c r="B35" s="12">
        <v>1</v>
      </c>
    </row>
    <row r="36" spans="1:2" ht="12.75">
      <c r="A36" s="30" t="s">
        <v>33</v>
      </c>
      <c r="B36" s="12"/>
    </row>
    <row r="37" spans="1:2" ht="12.75">
      <c r="A37" s="30" t="s">
        <v>34</v>
      </c>
      <c r="B37" s="12">
        <v>1</v>
      </c>
    </row>
    <row r="38" spans="1:2" ht="12.75">
      <c r="A38" s="32" t="s">
        <v>35</v>
      </c>
      <c r="B38" s="17">
        <v>16</v>
      </c>
    </row>
    <row r="39" spans="1:6" s="122" customFormat="1" ht="13.5">
      <c r="A39" s="120" t="s">
        <v>25</v>
      </c>
      <c r="B39" s="121">
        <f>SUM(B33:B38)</f>
        <v>18</v>
      </c>
      <c r="C39" s="123"/>
      <c r="D39" s="123"/>
      <c r="E39" s="123"/>
      <c r="F39" s="123"/>
    </row>
    <row r="40" spans="1:2" ht="12.75">
      <c r="A40" s="3"/>
      <c r="B40" s="34"/>
    </row>
    <row r="41" spans="1:2" ht="12.75">
      <c r="A41" s="9" t="s">
        <v>39</v>
      </c>
      <c r="B41" s="12">
        <v>2</v>
      </c>
    </row>
    <row r="42" spans="1:2" ht="12.75">
      <c r="A42" s="9" t="s">
        <v>105</v>
      </c>
      <c r="B42" s="12" t="s">
        <v>106</v>
      </c>
    </row>
    <row r="44" ht="12.75">
      <c r="A44" s="103" t="s">
        <v>176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U4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36" customWidth="1"/>
    <col min="2" max="20" width="6.7109375" style="36" customWidth="1"/>
    <col min="21" max="16384" width="11.421875" style="36" customWidth="1"/>
  </cols>
  <sheetData>
    <row r="4" ht="13.5">
      <c r="K4" s="37" t="s">
        <v>0</v>
      </c>
    </row>
    <row r="5" spans="1:18" ht="12.75">
      <c r="A5" s="38" t="s">
        <v>48</v>
      </c>
      <c r="R5" s="39"/>
    </row>
    <row r="7" spans="1:255" ht="12.75">
      <c r="A7" s="5" t="s">
        <v>2</v>
      </c>
      <c r="B7" s="6" t="s">
        <v>3</v>
      </c>
      <c r="C7" s="6" t="s">
        <v>49</v>
      </c>
      <c r="D7" s="6" t="s">
        <v>5</v>
      </c>
      <c r="E7" s="6" t="s">
        <v>7</v>
      </c>
      <c r="F7" s="6" t="s">
        <v>8</v>
      </c>
      <c r="G7" s="6" t="s">
        <v>9</v>
      </c>
      <c r="H7" s="6" t="s">
        <v>50</v>
      </c>
      <c r="I7" s="6" t="s">
        <v>11</v>
      </c>
      <c r="J7" s="6" t="s">
        <v>12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19</v>
      </c>
      <c r="P7" s="6" t="s">
        <v>20</v>
      </c>
      <c r="Q7" s="6" t="s">
        <v>51</v>
      </c>
      <c r="R7" s="6" t="s">
        <v>22</v>
      </c>
      <c r="S7" s="6" t="s">
        <v>23</v>
      </c>
      <c r="T7" s="6" t="s">
        <v>24</v>
      </c>
      <c r="U7" s="7" t="s">
        <v>25</v>
      </c>
      <c r="V7"/>
      <c r="W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2.75">
      <c r="A8" s="9" t="s">
        <v>26</v>
      </c>
      <c r="B8" s="10"/>
      <c r="C8" s="11"/>
      <c r="D8" s="10"/>
      <c r="E8" s="10"/>
      <c r="F8" s="10"/>
      <c r="G8" s="10"/>
      <c r="H8" s="10"/>
      <c r="I8" s="10"/>
      <c r="J8" s="10">
        <v>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7">
        <f aca="true" t="shared" si="0" ref="U8:U17">SUM(B8:T8)</f>
        <v>1</v>
      </c>
      <c r="V8"/>
      <c r="W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2.75">
      <c r="A9" s="9" t="s">
        <v>27</v>
      </c>
      <c r="B9" s="13"/>
      <c r="C9" s="10"/>
      <c r="D9" s="19"/>
      <c r="E9" s="10">
        <v>1</v>
      </c>
      <c r="F9" s="10"/>
      <c r="G9" s="10"/>
      <c r="H9" s="10"/>
      <c r="I9" s="15">
        <v>2</v>
      </c>
      <c r="J9" s="10">
        <v>1</v>
      </c>
      <c r="K9" s="10">
        <v>1</v>
      </c>
      <c r="L9" s="10"/>
      <c r="M9" s="10"/>
      <c r="N9" s="10"/>
      <c r="O9" s="10">
        <v>1</v>
      </c>
      <c r="P9" s="10"/>
      <c r="Q9" s="10"/>
      <c r="R9" s="10"/>
      <c r="S9" s="10"/>
      <c r="T9" s="10"/>
      <c r="U9" s="7">
        <f t="shared" si="0"/>
        <v>6</v>
      </c>
      <c r="V9"/>
      <c r="W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2.75">
      <c r="A10" s="9" t="s">
        <v>28</v>
      </c>
      <c r="B10" s="13">
        <v>1</v>
      </c>
      <c r="C10" s="16">
        <v>1</v>
      </c>
      <c r="D10" s="19">
        <v>1</v>
      </c>
      <c r="E10" s="10">
        <v>4</v>
      </c>
      <c r="F10" s="10"/>
      <c r="G10" s="10"/>
      <c r="H10" s="10"/>
      <c r="I10" s="15">
        <v>6</v>
      </c>
      <c r="J10" s="10">
        <v>1</v>
      </c>
      <c r="K10" s="10"/>
      <c r="L10" s="10">
        <v>4</v>
      </c>
      <c r="M10" s="10"/>
      <c r="N10" s="10"/>
      <c r="O10" s="10">
        <v>0</v>
      </c>
      <c r="P10" s="10"/>
      <c r="Q10" s="10"/>
      <c r="R10" s="10"/>
      <c r="S10" s="10"/>
      <c r="T10" s="10"/>
      <c r="U10" s="7">
        <f t="shared" si="0"/>
        <v>18</v>
      </c>
      <c r="V10"/>
      <c r="W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2.75">
      <c r="A11" s="9" t="s">
        <v>29</v>
      </c>
      <c r="B11" s="13">
        <v>0</v>
      </c>
      <c r="C11" s="12"/>
      <c r="D11" s="19">
        <v>4</v>
      </c>
      <c r="E11" s="10">
        <v>3</v>
      </c>
      <c r="F11" s="10"/>
      <c r="G11" s="10">
        <v>1</v>
      </c>
      <c r="H11" s="12"/>
      <c r="I11" s="15">
        <v>12</v>
      </c>
      <c r="J11" s="10">
        <v>2</v>
      </c>
      <c r="K11" s="10"/>
      <c r="L11" s="10">
        <v>3</v>
      </c>
      <c r="M11" s="10"/>
      <c r="N11" s="10"/>
      <c r="O11" s="10">
        <v>2</v>
      </c>
      <c r="P11" s="10"/>
      <c r="Q11" s="10"/>
      <c r="R11" s="11"/>
      <c r="S11" s="11"/>
      <c r="T11" s="11"/>
      <c r="U11" s="7">
        <f t="shared" si="0"/>
        <v>27</v>
      </c>
      <c r="V11"/>
      <c r="W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2.75">
      <c r="A12" s="9" t="s">
        <v>30</v>
      </c>
      <c r="B12" s="13">
        <v>1</v>
      </c>
      <c r="C12" s="16">
        <v>2</v>
      </c>
      <c r="D12" s="19">
        <v>10</v>
      </c>
      <c r="E12" s="10">
        <v>23</v>
      </c>
      <c r="F12" s="10"/>
      <c r="G12" s="10">
        <v>1</v>
      </c>
      <c r="H12" s="12">
        <v>4</v>
      </c>
      <c r="I12" s="15">
        <v>34</v>
      </c>
      <c r="J12" s="10">
        <v>6</v>
      </c>
      <c r="K12" s="10"/>
      <c r="L12" s="10">
        <v>4</v>
      </c>
      <c r="M12" s="10"/>
      <c r="N12" s="10"/>
      <c r="O12" s="10">
        <v>5</v>
      </c>
      <c r="P12" s="10">
        <v>1</v>
      </c>
      <c r="Q12" s="13"/>
      <c r="R12" s="10">
        <v>1</v>
      </c>
      <c r="S12" s="10">
        <v>1</v>
      </c>
      <c r="T12" s="10">
        <v>2</v>
      </c>
      <c r="U12" s="18">
        <f t="shared" si="0"/>
        <v>95</v>
      </c>
      <c r="V12"/>
      <c r="W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2.75">
      <c r="A13" s="9" t="s">
        <v>31</v>
      </c>
      <c r="B13" s="13">
        <v>2</v>
      </c>
      <c r="C13" s="16">
        <v>9</v>
      </c>
      <c r="D13" s="19">
        <v>13</v>
      </c>
      <c r="E13" s="10">
        <v>41</v>
      </c>
      <c r="F13" s="10"/>
      <c r="G13" s="10">
        <v>2</v>
      </c>
      <c r="H13" s="12">
        <v>5</v>
      </c>
      <c r="I13" s="15">
        <v>28</v>
      </c>
      <c r="J13" s="10">
        <v>4</v>
      </c>
      <c r="K13" s="10">
        <v>1</v>
      </c>
      <c r="L13" s="10">
        <v>8</v>
      </c>
      <c r="M13" s="10"/>
      <c r="N13" s="12">
        <v>3</v>
      </c>
      <c r="O13" s="10">
        <v>6</v>
      </c>
      <c r="P13" s="10">
        <v>2</v>
      </c>
      <c r="Q13" s="13">
        <v>2</v>
      </c>
      <c r="R13" s="10">
        <v>0</v>
      </c>
      <c r="S13" s="10">
        <v>5</v>
      </c>
      <c r="T13" s="10">
        <v>1</v>
      </c>
      <c r="U13" s="18">
        <f t="shared" si="0"/>
        <v>132</v>
      </c>
      <c r="V13"/>
      <c r="W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9" t="s">
        <v>32</v>
      </c>
      <c r="B14" s="13">
        <v>4</v>
      </c>
      <c r="C14" s="16">
        <v>12</v>
      </c>
      <c r="D14" s="19">
        <v>27</v>
      </c>
      <c r="E14" s="10">
        <v>72</v>
      </c>
      <c r="F14" s="10">
        <v>1</v>
      </c>
      <c r="G14" s="10">
        <v>11</v>
      </c>
      <c r="H14" s="12">
        <v>4</v>
      </c>
      <c r="I14" s="15">
        <v>58</v>
      </c>
      <c r="J14" s="10">
        <v>14</v>
      </c>
      <c r="K14" s="10">
        <v>1</v>
      </c>
      <c r="L14" s="10">
        <v>12</v>
      </c>
      <c r="M14" s="10">
        <v>1</v>
      </c>
      <c r="N14" s="12"/>
      <c r="O14" s="10">
        <v>4</v>
      </c>
      <c r="P14" s="10"/>
      <c r="Q14" s="13"/>
      <c r="R14" s="10">
        <v>1</v>
      </c>
      <c r="S14" s="10">
        <v>2</v>
      </c>
      <c r="T14" s="10">
        <v>7</v>
      </c>
      <c r="U14" s="18">
        <f t="shared" si="0"/>
        <v>231</v>
      </c>
      <c r="V14"/>
      <c r="W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 s="9" t="s">
        <v>33</v>
      </c>
      <c r="B15" s="13">
        <v>11</v>
      </c>
      <c r="C15" s="16">
        <v>6</v>
      </c>
      <c r="D15" s="19">
        <v>25</v>
      </c>
      <c r="E15" s="10">
        <v>123</v>
      </c>
      <c r="F15" s="10">
        <v>0</v>
      </c>
      <c r="G15" s="10">
        <v>19</v>
      </c>
      <c r="H15" s="12">
        <v>7</v>
      </c>
      <c r="I15" s="15">
        <v>139</v>
      </c>
      <c r="J15" s="10">
        <v>24</v>
      </c>
      <c r="K15" s="10">
        <v>3</v>
      </c>
      <c r="L15" s="10">
        <v>17</v>
      </c>
      <c r="M15" s="10">
        <v>1</v>
      </c>
      <c r="N15" s="12">
        <v>1</v>
      </c>
      <c r="O15" s="10">
        <v>17</v>
      </c>
      <c r="P15" s="10">
        <v>8</v>
      </c>
      <c r="Q15" s="13">
        <v>4</v>
      </c>
      <c r="R15" s="10">
        <v>1</v>
      </c>
      <c r="S15" s="10">
        <v>10</v>
      </c>
      <c r="T15" s="10">
        <v>10</v>
      </c>
      <c r="U15" s="18">
        <f t="shared" si="0"/>
        <v>426</v>
      </c>
      <c r="V15"/>
      <c r="W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>
      <c r="A16" s="9" t="s">
        <v>34</v>
      </c>
      <c r="B16" s="13">
        <v>12</v>
      </c>
      <c r="C16" s="16">
        <v>15</v>
      </c>
      <c r="D16" s="19">
        <v>27</v>
      </c>
      <c r="E16" s="10">
        <v>121</v>
      </c>
      <c r="F16" s="10">
        <v>4</v>
      </c>
      <c r="G16" s="10">
        <v>20</v>
      </c>
      <c r="H16" s="12">
        <v>10</v>
      </c>
      <c r="I16" s="15">
        <v>84</v>
      </c>
      <c r="J16" s="10">
        <v>9</v>
      </c>
      <c r="K16" s="10">
        <v>3</v>
      </c>
      <c r="L16" s="10">
        <v>18</v>
      </c>
      <c r="M16" s="10">
        <v>5</v>
      </c>
      <c r="N16" s="12">
        <v>2</v>
      </c>
      <c r="O16" s="10">
        <v>4</v>
      </c>
      <c r="P16" s="10">
        <v>6</v>
      </c>
      <c r="Q16" s="13">
        <v>2</v>
      </c>
      <c r="R16" s="10">
        <v>4</v>
      </c>
      <c r="S16" s="10">
        <v>21</v>
      </c>
      <c r="T16" s="10">
        <v>9</v>
      </c>
      <c r="U16" s="18">
        <f t="shared" si="0"/>
        <v>376</v>
      </c>
      <c r="V16"/>
      <c r="W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>
      <c r="A17" s="9" t="s">
        <v>35</v>
      </c>
      <c r="B17" s="13">
        <v>47</v>
      </c>
      <c r="C17" s="16">
        <v>40</v>
      </c>
      <c r="D17" s="19">
        <v>30</v>
      </c>
      <c r="E17" s="10">
        <v>832</v>
      </c>
      <c r="F17" s="10">
        <v>18</v>
      </c>
      <c r="G17" s="10">
        <v>25</v>
      </c>
      <c r="H17" s="12">
        <v>30</v>
      </c>
      <c r="I17" s="15">
        <v>258</v>
      </c>
      <c r="J17" s="10">
        <v>27</v>
      </c>
      <c r="K17" s="10">
        <v>7</v>
      </c>
      <c r="L17" s="10">
        <v>124</v>
      </c>
      <c r="M17" s="10">
        <v>11</v>
      </c>
      <c r="N17" s="12">
        <v>5</v>
      </c>
      <c r="O17" s="10">
        <v>36</v>
      </c>
      <c r="P17" s="10">
        <v>10</v>
      </c>
      <c r="Q17" s="13">
        <v>10</v>
      </c>
      <c r="R17" s="10">
        <v>22</v>
      </c>
      <c r="S17" s="10">
        <v>73</v>
      </c>
      <c r="T17" s="10">
        <v>78</v>
      </c>
      <c r="U17" s="18">
        <f t="shared" si="0"/>
        <v>1683</v>
      </c>
      <c r="V17"/>
      <c r="W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>
      <c r="A18" s="5" t="s">
        <v>25</v>
      </c>
      <c r="B18" s="7">
        <f>SUM(B8:B17)</f>
        <v>78</v>
      </c>
      <c r="C18" s="21">
        <f>SUM(C8:C17)</f>
        <v>85</v>
      </c>
      <c r="D18" s="7">
        <f>SUM(D10:D17)</f>
        <v>137</v>
      </c>
      <c r="E18" s="7">
        <f>SUM(E9:E17)</f>
        <v>1220</v>
      </c>
      <c r="F18" s="7">
        <f aca="true" t="shared" si="1" ref="F18:M18">SUM(F8:F17)</f>
        <v>23</v>
      </c>
      <c r="G18" s="7">
        <f t="shared" si="1"/>
        <v>79</v>
      </c>
      <c r="H18" s="7">
        <f t="shared" si="1"/>
        <v>60</v>
      </c>
      <c r="I18" s="7">
        <f t="shared" si="1"/>
        <v>621</v>
      </c>
      <c r="J18" s="7">
        <f t="shared" si="1"/>
        <v>89</v>
      </c>
      <c r="K18" s="7">
        <f t="shared" si="1"/>
        <v>16</v>
      </c>
      <c r="L18" s="7">
        <f t="shared" si="1"/>
        <v>190</v>
      </c>
      <c r="M18" s="7">
        <f t="shared" si="1"/>
        <v>18</v>
      </c>
      <c r="N18" s="7">
        <f>SUM(N13:N17)</f>
        <v>11</v>
      </c>
      <c r="O18" s="7">
        <f aca="true" t="shared" si="2" ref="O18:U18">SUM(O8:O17)</f>
        <v>75</v>
      </c>
      <c r="P18" s="7">
        <f t="shared" si="2"/>
        <v>27</v>
      </c>
      <c r="Q18" s="7">
        <f t="shared" si="2"/>
        <v>18</v>
      </c>
      <c r="R18" s="21">
        <f t="shared" si="2"/>
        <v>29</v>
      </c>
      <c r="S18" s="21">
        <f t="shared" si="2"/>
        <v>112</v>
      </c>
      <c r="T18" s="21">
        <f t="shared" si="2"/>
        <v>107</v>
      </c>
      <c r="U18" s="7">
        <f t="shared" si="2"/>
        <v>2995</v>
      </c>
      <c r="V18"/>
      <c r="W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/>
      <c r="W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 s="9" t="s">
        <v>36</v>
      </c>
      <c r="B20" s="10">
        <v>1</v>
      </c>
      <c r="C20" s="10">
        <v>1</v>
      </c>
      <c r="D20" s="10">
        <v>5</v>
      </c>
      <c r="E20" s="10">
        <v>8</v>
      </c>
      <c r="F20" s="10">
        <v>0</v>
      </c>
      <c r="G20" s="10">
        <v>1</v>
      </c>
      <c r="H20" s="10">
        <v>0</v>
      </c>
      <c r="I20" s="15">
        <f>I9+I10+I11</f>
        <v>20</v>
      </c>
      <c r="J20" s="10">
        <v>5</v>
      </c>
      <c r="K20" s="10">
        <v>1</v>
      </c>
      <c r="L20" s="10">
        <v>7</v>
      </c>
      <c r="M20" s="10">
        <v>0</v>
      </c>
      <c r="N20" s="10">
        <v>0</v>
      </c>
      <c r="O20" s="10">
        <v>3</v>
      </c>
      <c r="P20" s="10">
        <v>0</v>
      </c>
      <c r="Q20" s="10">
        <v>0</v>
      </c>
      <c r="R20" s="11">
        <v>0</v>
      </c>
      <c r="S20" s="11">
        <v>0</v>
      </c>
      <c r="T20" s="11">
        <v>0</v>
      </c>
      <c r="U20" s="7">
        <f>SUM(B20:T20)</f>
        <v>52</v>
      </c>
      <c r="V20"/>
      <c r="W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>
      <c r="A21" s="9" t="s">
        <v>37</v>
      </c>
      <c r="B21" s="10">
        <v>31</v>
      </c>
      <c r="C21" s="10">
        <v>45</v>
      </c>
      <c r="D21" s="10">
        <v>107</v>
      </c>
      <c r="E21" s="10">
        <v>388</v>
      </c>
      <c r="F21" s="10">
        <v>5</v>
      </c>
      <c r="G21" s="10">
        <v>54</v>
      </c>
      <c r="H21" s="10">
        <v>30</v>
      </c>
      <c r="I21" s="15">
        <f>I9+I10+I11+I12+I13+I14+I15+I16</f>
        <v>363</v>
      </c>
      <c r="J21" s="10">
        <v>62</v>
      </c>
      <c r="K21" s="10">
        <v>9</v>
      </c>
      <c r="L21" s="10">
        <v>66</v>
      </c>
      <c r="M21" s="10">
        <v>7</v>
      </c>
      <c r="N21" s="10">
        <v>6</v>
      </c>
      <c r="O21" s="10">
        <v>39</v>
      </c>
      <c r="P21" s="10">
        <v>17</v>
      </c>
      <c r="Q21" s="13">
        <v>8</v>
      </c>
      <c r="R21" s="13">
        <v>7</v>
      </c>
      <c r="S21" s="13">
        <v>39</v>
      </c>
      <c r="T21" s="10">
        <v>29</v>
      </c>
      <c r="U21" s="18">
        <f>SUM(B21:T21)</f>
        <v>1312</v>
      </c>
      <c r="V21"/>
      <c r="W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>
      <c r="A22" s="9" t="s">
        <v>35</v>
      </c>
      <c r="B22" s="10">
        <v>47</v>
      </c>
      <c r="C22" s="10">
        <v>40</v>
      </c>
      <c r="D22" s="10">
        <v>29</v>
      </c>
      <c r="E22" s="10">
        <v>832</v>
      </c>
      <c r="F22" s="10">
        <v>18</v>
      </c>
      <c r="G22" s="10">
        <v>25</v>
      </c>
      <c r="H22" s="10">
        <v>30</v>
      </c>
      <c r="I22" s="15">
        <f>I17</f>
        <v>258</v>
      </c>
      <c r="J22" s="10">
        <v>27</v>
      </c>
      <c r="K22" s="10">
        <v>7</v>
      </c>
      <c r="L22" s="10">
        <v>124</v>
      </c>
      <c r="M22" s="10">
        <v>11</v>
      </c>
      <c r="N22" s="10">
        <v>5</v>
      </c>
      <c r="O22" s="10">
        <v>36</v>
      </c>
      <c r="P22" s="10">
        <v>10</v>
      </c>
      <c r="Q22" s="13">
        <v>10</v>
      </c>
      <c r="R22" s="13">
        <v>22</v>
      </c>
      <c r="S22" s="13">
        <v>73</v>
      </c>
      <c r="T22" s="10">
        <v>78</v>
      </c>
      <c r="U22" s="18">
        <f>SUM(B22:T22)</f>
        <v>1682</v>
      </c>
      <c r="V22"/>
      <c r="W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  <c r="V23"/>
      <c r="W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/>
      <c r="W24" s="23"/>
    </row>
    <row r="25" spans="1:23" ht="12.75">
      <c r="A25" s="9" t="s">
        <v>39</v>
      </c>
      <c r="B25" s="10">
        <v>4</v>
      </c>
      <c r="C25" s="10">
        <v>4</v>
      </c>
      <c r="D25" s="10">
        <v>10</v>
      </c>
      <c r="E25" s="10">
        <v>54</v>
      </c>
      <c r="F25" s="10">
        <v>1</v>
      </c>
      <c r="G25" s="10">
        <v>5</v>
      </c>
      <c r="H25" s="10">
        <v>3</v>
      </c>
      <c r="I25" s="10">
        <v>50</v>
      </c>
      <c r="J25" s="10">
        <v>9</v>
      </c>
      <c r="K25" s="10">
        <v>1</v>
      </c>
      <c r="L25" s="10">
        <v>17</v>
      </c>
      <c r="M25" s="10">
        <v>1</v>
      </c>
      <c r="N25" s="10">
        <v>1</v>
      </c>
      <c r="O25" s="10">
        <v>6</v>
      </c>
      <c r="P25" s="10">
        <v>2</v>
      </c>
      <c r="Q25" s="10">
        <v>2</v>
      </c>
      <c r="R25" s="10">
        <v>2</v>
      </c>
      <c r="S25" s="10">
        <v>15</v>
      </c>
      <c r="T25" s="10">
        <v>4</v>
      </c>
      <c r="U25" s="7">
        <f>SUM(B25:T25)</f>
        <v>191</v>
      </c>
      <c r="W25" s="23"/>
    </row>
    <row r="26" spans="1:21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4"/>
      <c r="S26" s="1"/>
      <c r="T26" s="23"/>
      <c r="U26" s="1"/>
    </row>
    <row r="27" spans="1:21" ht="12.75">
      <c r="A27" s="3" t="s">
        <v>52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5"/>
      <c r="P27" s="25"/>
      <c r="Q27" s="25"/>
      <c r="R27" s="24"/>
      <c r="S27" s="1"/>
      <c r="T27" s="1"/>
      <c r="U27" s="1"/>
    </row>
    <row r="28" spans="1:21" ht="13.5">
      <c r="A28" s="1"/>
      <c r="B28" s="23"/>
      <c r="C28" s="23"/>
      <c r="D28" s="23"/>
      <c r="E28" s="23"/>
      <c r="F28" s="23"/>
      <c r="G28" s="23"/>
      <c r="H28" s="23"/>
      <c r="I28" s="23"/>
      <c r="J28" s="23"/>
      <c r="K28" s="26"/>
      <c r="L28" s="23"/>
      <c r="M28" s="23"/>
      <c r="N28" s="23"/>
      <c r="O28" s="27"/>
      <c r="P28" s="23"/>
      <c r="Q28" s="23"/>
      <c r="R28" s="24"/>
      <c r="S28" s="1"/>
      <c r="T28" s="1"/>
      <c r="U28" s="1"/>
    </row>
    <row r="29" spans="1:21" s="38" customFormat="1" ht="13.5">
      <c r="A29" s="28" t="s">
        <v>2</v>
      </c>
      <c r="B29" s="6" t="s">
        <v>6</v>
      </c>
      <c r="C29" s="6" t="s">
        <v>13</v>
      </c>
      <c r="D29" s="29" t="s">
        <v>18</v>
      </c>
      <c r="E29" s="29" t="s">
        <v>40</v>
      </c>
      <c r="F29" s="7" t="s">
        <v>25</v>
      </c>
      <c r="G29" s="3"/>
      <c r="H29" s="26"/>
      <c r="I29" s="3"/>
      <c r="J29" s="3"/>
      <c r="K29" s="3"/>
      <c r="L29" s="27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0" t="s">
        <v>30</v>
      </c>
      <c r="B30" s="10"/>
      <c r="C30" s="10"/>
      <c r="D30" s="19"/>
      <c r="E30" s="19"/>
      <c r="F30" s="7">
        <f aca="true" t="shared" si="3" ref="F30:F35">SUM(B30:E30)</f>
        <v>0</v>
      </c>
      <c r="G30" s="1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0" t="s">
        <v>31</v>
      </c>
      <c r="B31" s="10">
        <v>1</v>
      </c>
      <c r="C31" s="10"/>
      <c r="D31" s="19"/>
      <c r="E31" s="19"/>
      <c r="F31" s="7">
        <f t="shared" si="3"/>
        <v>1</v>
      </c>
      <c r="G31" s="1"/>
      <c r="H31" s="1"/>
      <c r="I31" s="1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0" t="s">
        <v>32</v>
      </c>
      <c r="B32" s="10"/>
      <c r="C32" s="10"/>
      <c r="D32" s="19">
        <v>1</v>
      </c>
      <c r="E32" s="19">
        <v>3</v>
      </c>
      <c r="F32" s="7">
        <f t="shared" si="3"/>
        <v>4</v>
      </c>
      <c r="G32" s="1"/>
      <c r="H32" s="1"/>
      <c r="I32" s="1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0" t="s">
        <v>33</v>
      </c>
      <c r="B33" s="10">
        <v>7</v>
      </c>
      <c r="C33" s="10"/>
      <c r="D33" s="19">
        <v>2</v>
      </c>
      <c r="E33" s="19">
        <v>2</v>
      </c>
      <c r="F33" s="7">
        <f t="shared" si="3"/>
        <v>11</v>
      </c>
      <c r="G33" s="1"/>
      <c r="H33" s="1"/>
      <c r="I33" s="1"/>
      <c r="J33" s="3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0" t="s">
        <v>34</v>
      </c>
      <c r="B34" s="10">
        <v>5</v>
      </c>
      <c r="C34" s="10">
        <v>3</v>
      </c>
      <c r="D34" s="19">
        <v>2</v>
      </c>
      <c r="E34" s="19">
        <v>5</v>
      </c>
      <c r="F34" s="7">
        <f t="shared" si="3"/>
        <v>15</v>
      </c>
      <c r="G34" s="1"/>
      <c r="H34" s="1"/>
      <c r="I34" s="1"/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2" t="s">
        <v>35</v>
      </c>
      <c r="B35" s="11">
        <v>4</v>
      </c>
      <c r="C35" s="11">
        <v>15</v>
      </c>
      <c r="D35" s="20">
        <v>9</v>
      </c>
      <c r="E35" s="20">
        <v>41</v>
      </c>
      <c r="F35" s="33">
        <f t="shared" si="3"/>
        <v>69</v>
      </c>
      <c r="G35" s="1"/>
      <c r="H35" s="1"/>
      <c r="I35" s="1"/>
      <c r="J35" s="3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5" t="s">
        <v>25</v>
      </c>
      <c r="B36" s="7">
        <f>SUM(B30:B35)</f>
        <v>17</v>
      </c>
      <c r="C36" s="7">
        <f>SUM(C30:C35)</f>
        <v>18</v>
      </c>
      <c r="D36" s="7">
        <f>SUM(D30:D35)</f>
        <v>14</v>
      </c>
      <c r="E36" s="7">
        <f>SUM(E30:E35)</f>
        <v>51</v>
      </c>
      <c r="F36" s="7">
        <f>SUM(F30:F35)</f>
        <v>100</v>
      </c>
      <c r="G36" s="1"/>
      <c r="H36" s="1"/>
      <c r="I36" s="1"/>
      <c r="J36" s="31" t="s">
        <v>41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3"/>
      <c r="B37" s="34"/>
      <c r="C37" s="34"/>
      <c r="D37" s="34"/>
      <c r="E37" s="34"/>
      <c r="F37" s="34"/>
      <c r="G37" s="1"/>
      <c r="H37" s="1"/>
      <c r="I37" s="1"/>
      <c r="J37" s="3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9" t="s">
        <v>39</v>
      </c>
      <c r="B38" s="10">
        <v>2</v>
      </c>
      <c r="C38" s="10">
        <v>3</v>
      </c>
      <c r="D38" s="10">
        <v>3</v>
      </c>
      <c r="E38" s="10">
        <v>3</v>
      </c>
      <c r="F38" s="7">
        <f>SUM(B38:E38)</f>
        <v>11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22"/>
      <c r="B39" s="23"/>
      <c r="C39" s="23"/>
      <c r="D39" s="23"/>
      <c r="E39" s="23"/>
      <c r="F39" s="2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18" ht="12.75">
      <c r="B43" s="4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4"/>
    </row>
    <row r="44" spans="2:18" ht="12.75">
      <c r="B44" s="4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34"/>
    </row>
    <row r="45" spans="2:18" ht="12.75">
      <c r="B45" s="40"/>
      <c r="C45" s="23"/>
      <c r="D45" s="23"/>
      <c r="E45" s="23"/>
      <c r="F45" s="23"/>
      <c r="G45" s="23"/>
      <c r="H45" s="35"/>
      <c r="I45" s="23"/>
      <c r="J45" s="23"/>
      <c r="K45" s="23"/>
      <c r="L45" s="23"/>
      <c r="M45" s="23"/>
      <c r="N45" s="23"/>
      <c r="O45" s="23"/>
      <c r="P45" s="23"/>
      <c r="Q45" s="23"/>
      <c r="R45" s="34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 selectLockedCells="1" selectUnlockedCells="1"/>
  <printOptions/>
  <pageMargins left="0.7" right="0.7" top="0.7875" bottom="0.7875" header="0.5118055555555555" footer="0.5118055555555555"/>
  <pageSetup fitToHeight="1" fitToWidth="1" horizontalDpi="300" verticalDpi="300" orientation="landscape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00390625" style="36" customWidth="1"/>
    <col min="2" max="16" width="6.7109375" style="36" customWidth="1"/>
    <col min="17" max="16384" width="11.421875" style="36" customWidth="1"/>
  </cols>
  <sheetData>
    <row r="4" ht="13.5">
      <c r="I4" s="37" t="s">
        <v>0</v>
      </c>
    </row>
    <row r="5" spans="1:17" ht="12.75">
      <c r="A5" s="38" t="s">
        <v>53</v>
      </c>
      <c r="Q5" s="39"/>
    </row>
    <row r="7" spans="1:256" ht="12.75">
      <c r="A7" s="41" t="s">
        <v>2</v>
      </c>
      <c r="B7" s="42" t="s">
        <v>3</v>
      </c>
      <c r="C7" s="42" t="s">
        <v>54</v>
      </c>
      <c r="D7" s="42" t="s">
        <v>5</v>
      </c>
      <c r="E7" s="42" t="s">
        <v>7</v>
      </c>
      <c r="F7" s="42" t="s">
        <v>9</v>
      </c>
      <c r="G7" s="6" t="s">
        <v>50</v>
      </c>
      <c r="H7" s="6" t="s">
        <v>11</v>
      </c>
      <c r="I7" s="6" t="s">
        <v>12</v>
      </c>
      <c r="J7" s="6" t="s">
        <v>14</v>
      </c>
      <c r="K7" s="6" t="s">
        <v>15</v>
      </c>
      <c r="L7" s="6" t="s">
        <v>17</v>
      </c>
      <c r="M7" s="6" t="s">
        <v>19</v>
      </c>
      <c r="N7" s="6" t="s">
        <v>20</v>
      </c>
      <c r="O7" s="6" t="s">
        <v>21</v>
      </c>
      <c r="P7" s="6" t="s">
        <v>24</v>
      </c>
      <c r="Q7" s="43" t="s">
        <v>25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44" t="s">
        <v>26</v>
      </c>
      <c r="B8" s="45"/>
      <c r="C8" s="46"/>
      <c r="D8" s="45"/>
      <c r="E8" s="45"/>
      <c r="F8" s="45"/>
      <c r="G8" s="10"/>
      <c r="H8" s="10"/>
      <c r="I8" s="10">
        <v>1</v>
      </c>
      <c r="J8" s="10"/>
      <c r="K8" s="10"/>
      <c r="L8" s="10"/>
      <c r="M8" s="10"/>
      <c r="N8" s="10"/>
      <c r="O8" s="10"/>
      <c r="P8" s="10"/>
      <c r="Q8" s="43">
        <f aca="true" t="shared" si="0" ref="Q8:Q17">SUM(B8:P8)</f>
        <v>1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44" t="s">
        <v>27</v>
      </c>
      <c r="B9" s="47"/>
      <c r="C9" s="45"/>
      <c r="D9" s="48"/>
      <c r="E9" s="45">
        <v>1</v>
      </c>
      <c r="F9" s="45"/>
      <c r="G9" s="10"/>
      <c r="H9" s="15">
        <v>2</v>
      </c>
      <c r="I9" s="10">
        <v>1</v>
      </c>
      <c r="J9" s="10">
        <v>1</v>
      </c>
      <c r="K9" s="10"/>
      <c r="L9" s="10"/>
      <c r="M9" s="10">
        <v>1</v>
      </c>
      <c r="N9" s="10"/>
      <c r="O9" s="10"/>
      <c r="P9" s="10"/>
      <c r="Q9" s="43">
        <f t="shared" si="0"/>
        <v>6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4" t="s">
        <v>28</v>
      </c>
      <c r="B10" s="47">
        <v>1</v>
      </c>
      <c r="C10" s="49">
        <v>1</v>
      </c>
      <c r="D10" s="48">
        <v>1</v>
      </c>
      <c r="E10" s="45">
        <v>3</v>
      </c>
      <c r="F10" s="45"/>
      <c r="G10" s="10"/>
      <c r="H10" s="15">
        <v>5</v>
      </c>
      <c r="I10" s="10">
        <v>1</v>
      </c>
      <c r="J10" s="10"/>
      <c r="K10" s="10">
        <v>3</v>
      </c>
      <c r="L10" s="10"/>
      <c r="M10" s="10">
        <v>0</v>
      </c>
      <c r="N10" s="10"/>
      <c r="O10" s="10"/>
      <c r="P10" s="10"/>
      <c r="Q10" s="43">
        <f t="shared" si="0"/>
        <v>15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44" t="s">
        <v>29</v>
      </c>
      <c r="B11" s="47">
        <v>0</v>
      </c>
      <c r="C11" s="50"/>
      <c r="D11" s="48">
        <v>4</v>
      </c>
      <c r="E11" s="45">
        <v>3</v>
      </c>
      <c r="F11" s="45">
        <v>1</v>
      </c>
      <c r="G11" s="12"/>
      <c r="H11" s="15">
        <v>11</v>
      </c>
      <c r="I11" s="10">
        <v>2</v>
      </c>
      <c r="J11" s="10"/>
      <c r="K11" s="10">
        <v>4</v>
      </c>
      <c r="L11" s="10"/>
      <c r="M11" s="10">
        <v>2</v>
      </c>
      <c r="N11" s="10"/>
      <c r="O11" s="10"/>
      <c r="P11" s="11"/>
      <c r="Q11" s="43">
        <f t="shared" si="0"/>
        <v>27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44" t="s">
        <v>30</v>
      </c>
      <c r="B12" s="47">
        <v>1</v>
      </c>
      <c r="C12" s="49"/>
      <c r="D12" s="48">
        <v>10</v>
      </c>
      <c r="E12" s="45">
        <v>21</v>
      </c>
      <c r="F12" s="45"/>
      <c r="G12" s="12">
        <v>4</v>
      </c>
      <c r="H12" s="15">
        <v>29</v>
      </c>
      <c r="I12" s="10">
        <v>6</v>
      </c>
      <c r="J12" s="10"/>
      <c r="K12" s="10">
        <v>5</v>
      </c>
      <c r="L12" s="10"/>
      <c r="M12" s="10">
        <v>5</v>
      </c>
      <c r="N12" s="10">
        <v>1</v>
      </c>
      <c r="O12" s="13"/>
      <c r="P12" s="10">
        <v>3</v>
      </c>
      <c r="Q12" s="51">
        <f t="shared" si="0"/>
        <v>85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44" t="s">
        <v>31</v>
      </c>
      <c r="B13" s="47">
        <v>1</v>
      </c>
      <c r="C13" s="49"/>
      <c r="D13" s="48">
        <v>12</v>
      </c>
      <c r="E13" s="45">
        <v>43</v>
      </c>
      <c r="F13" s="45">
        <v>3</v>
      </c>
      <c r="G13" s="12">
        <v>5</v>
      </c>
      <c r="H13" s="15">
        <v>35</v>
      </c>
      <c r="I13" s="10">
        <v>4</v>
      </c>
      <c r="J13" s="10">
        <v>1</v>
      </c>
      <c r="K13" s="10">
        <v>7</v>
      </c>
      <c r="L13" s="10">
        <v>2</v>
      </c>
      <c r="M13" s="10">
        <v>6</v>
      </c>
      <c r="N13" s="10">
        <v>2</v>
      </c>
      <c r="O13" s="13">
        <v>2</v>
      </c>
      <c r="P13" s="10">
        <v>1</v>
      </c>
      <c r="Q13" s="51">
        <f t="shared" si="0"/>
        <v>124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44" t="s">
        <v>32</v>
      </c>
      <c r="B14" s="47">
        <v>5</v>
      </c>
      <c r="C14" s="49"/>
      <c r="D14" s="48">
        <v>23</v>
      </c>
      <c r="E14" s="45">
        <v>71</v>
      </c>
      <c r="F14" s="45">
        <v>8</v>
      </c>
      <c r="G14" s="12">
        <v>3</v>
      </c>
      <c r="H14" s="15">
        <v>53</v>
      </c>
      <c r="I14" s="10">
        <v>13</v>
      </c>
      <c r="J14" s="10">
        <v>1</v>
      </c>
      <c r="K14" s="10">
        <v>11</v>
      </c>
      <c r="L14" s="10">
        <v>1</v>
      </c>
      <c r="M14" s="10">
        <v>4</v>
      </c>
      <c r="N14" s="10"/>
      <c r="O14" s="13"/>
      <c r="P14" s="10">
        <v>7</v>
      </c>
      <c r="Q14" s="51">
        <f t="shared" si="0"/>
        <v>200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44" t="s">
        <v>33</v>
      </c>
      <c r="B15" s="47">
        <v>10</v>
      </c>
      <c r="C15" s="49"/>
      <c r="D15" s="48">
        <v>24</v>
      </c>
      <c r="E15" s="45">
        <v>135</v>
      </c>
      <c r="F15" s="45">
        <v>14</v>
      </c>
      <c r="G15" s="12">
        <v>5</v>
      </c>
      <c r="H15" s="15">
        <v>110</v>
      </c>
      <c r="I15" s="10">
        <v>16</v>
      </c>
      <c r="J15" s="10">
        <v>3</v>
      </c>
      <c r="K15" s="10">
        <v>19</v>
      </c>
      <c r="L15" s="10">
        <v>1</v>
      </c>
      <c r="M15" s="10">
        <v>16</v>
      </c>
      <c r="N15" s="10">
        <v>7</v>
      </c>
      <c r="O15" s="13">
        <v>3</v>
      </c>
      <c r="P15" s="10">
        <v>5</v>
      </c>
      <c r="Q15" s="51">
        <f t="shared" si="0"/>
        <v>368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44" t="s">
        <v>34</v>
      </c>
      <c r="B16" s="47">
        <v>16</v>
      </c>
      <c r="C16" s="49"/>
      <c r="D16" s="48">
        <v>30</v>
      </c>
      <c r="E16" s="45">
        <v>116</v>
      </c>
      <c r="F16" s="45">
        <v>18</v>
      </c>
      <c r="G16" s="12">
        <v>12</v>
      </c>
      <c r="H16" s="15">
        <v>106</v>
      </c>
      <c r="I16" s="10">
        <v>11</v>
      </c>
      <c r="J16" s="10">
        <v>3</v>
      </c>
      <c r="K16" s="10">
        <v>19</v>
      </c>
      <c r="L16" s="10">
        <v>2</v>
      </c>
      <c r="M16" s="10">
        <v>6</v>
      </c>
      <c r="N16" s="10">
        <v>6</v>
      </c>
      <c r="O16" s="13">
        <v>2</v>
      </c>
      <c r="P16" s="10">
        <v>19</v>
      </c>
      <c r="Q16" s="51">
        <f t="shared" si="0"/>
        <v>366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44" t="s">
        <v>35</v>
      </c>
      <c r="B17" s="47">
        <v>50</v>
      </c>
      <c r="C17" s="49">
        <v>84</v>
      </c>
      <c r="D17" s="48">
        <v>28</v>
      </c>
      <c r="E17" s="45">
        <v>900</v>
      </c>
      <c r="F17" s="45">
        <v>24</v>
      </c>
      <c r="G17" s="12">
        <v>30</v>
      </c>
      <c r="H17" s="15">
        <v>265</v>
      </c>
      <c r="I17" s="10">
        <v>19</v>
      </c>
      <c r="J17" s="10">
        <v>7</v>
      </c>
      <c r="K17" s="10">
        <v>95</v>
      </c>
      <c r="L17" s="10">
        <v>6</v>
      </c>
      <c r="M17" s="10">
        <v>33</v>
      </c>
      <c r="N17" s="10">
        <v>15</v>
      </c>
      <c r="O17" s="13">
        <v>9</v>
      </c>
      <c r="P17" s="10">
        <v>55</v>
      </c>
      <c r="Q17" s="51">
        <f t="shared" si="0"/>
        <v>1620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41" t="s">
        <v>25</v>
      </c>
      <c r="B18" s="52">
        <f>SUM(B8:B17)</f>
        <v>84</v>
      </c>
      <c r="C18" s="53">
        <f>SUM(C8:C17)</f>
        <v>85</v>
      </c>
      <c r="D18" s="52">
        <f>SUM(D10:D17)</f>
        <v>132</v>
      </c>
      <c r="E18" s="52">
        <f>SUM(E9:E17)</f>
        <v>1293</v>
      </c>
      <c r="F18" s="52">
        <f aca="true" t="shared" si="1" ref="F18:K18">SUM(F8:F17)</f>
        <v>68</v>
      </c>
      <c r="G18" s="7">
        <f t="shared" si="1"/>
        <v>59</v>
      </c>
      <c r="H18" s="7">
        <f t="shared" si="1"/>
        <v>616</v>
      </c>
      <c r="I18" s="7">
        <f t="shared" si="1"/>
        <v>74</v>
      </c>
      <c r="J18" s="7">
        <f t="shared" si="1"/>
        <v>16</v>
      </c>
      <c r="K18" s="7">
        <f t="shared" si="1"/>
        <v>163</v>
      </c>
      <c r="L18" s="7">
        <f>SUM(L13:L17)</f>
        <v>12</v>
      </c>
      <c r="M18" s="7">
        <f>SUM(M8:M17)</f>
        <v>73</v>
      </c>
      <c r="N18" s="7">
        <f>SUM(N8:N17)</f>
        <v>31</v>
      </c>
      <c r="O18" s="7">
        <f>SUM(O8:O17)</f>
        <v>16</v>
      </c>
      <c r="P18" s="21">
        <f>SUM(P8:P17)</f>
        <v>90</v>
      </c>
      <c r="Q18" s="43">
        <f>SUM(Q8:Q17)</f>
        <v>2812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2.75">
      <c r="B19" s="54"/>
      <c r="C19" s="54"/>
      <c r="D19" s="54"/>
      <c r="E19" s="54"/>
      <c r="F19" s="5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44" t="s">
        <v>36</v>
      </c>
      <c r="B20" s="45">
        <v>1</v>
      </c>
      <c r="C20" s="45">
        <v>1</v>
      </c>
      <c r="D20" s="45">
        <v>5</v>
      </c>
      <c r="E20" s="45">
        <v>7</v>
      </c>
      <c r="F20" s="45">
        <v>1</v>
      </c>
      <c r="G20" s="10">
        <v>0</v>
      </c>
      <c r="H20" s="15">
        <f>H9+H10+H11</f>
        <v>18</v>
      </c>
      <c r="I20" s="10">
        <v>5</v>
      </c>
      <c r="J20" s="10">
        <v>1</v>
      </c>
      <c r="K20" s="10">
        <v>7</v>
      </c>
      <c r="L20" s="10">
        <v>0</v>
      </c>
      <c r="M20" s="10">
        <v>3</v>
      </c>
      <c r="N20" s="10">
        <v>0</v>
      </c>
      <c r="O20" s="10">
        <v>0</v>
      </c>
      <c r="P20" s="11">
        <v>0</v>
      </c>
      <c r="Q20" s="7">
        <f>SUM(B20:P20)</f>
        <v>49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44" t="s">
        <v>37</v>
      </c>
      <c r="B21" s="45">
        <v>34</v>
      </c>
      <c r="C21" s="45">
        <v>73</v>
      </c>
      <c r="D21" s="45">
        <v>104</v>
      </c>
      <c r="E21" s="45">
        <v>393</v>
      </c>
      <c r="F21" s="45">
        <v>44</v>
      </c>
      <c r="G21" s="10">
        <v>29</v>
      </c>
      <c r="H21" s="15">
        <f>H9+H10+H11+H12+H13+H14+H15+H16</f>
        <v>351</v>
      </c>
      <c r="I21" s="10">
        <v>55</v>
      </c>
      <c r="J21" s="10">
        <v>9</v>
      </c>
      <c r="K21" s="10">
        <v>68</v>
      </c>
      <c r="L21" s="10">
        <v>6</v>
      </c>
      <c r="M21" s="10">
        <v>40</v>
      </c>
      <c r="N21" s="10">
        <v>16</v>
      </c>
      <c r="O21" s="13">
        <v>7</v>
      </c>
      <c r="P21" s="10">
        <v>35</v>
      </c>
      <c r="Q21" s="18">
        <f>SUM(B21:P21)</f>
        <v>1264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44" t="s">
        <v>35</v>
      </c>
      <c r="B22" s="45">
        <v>50</v>
      </c>
      <c r="C22" s="45">
        <v>69</v>
      </c>
      <c r="D22" s="45">
        <v>28</v>
      </c>
      <c r="E22" s="45">
        <v>900</v>
      </c>
      <c r="F22" s="45">
        <v>24</v>
      </c>
      <c r="G22" s="10">
        <v>30</v>
      </c>
      <c r="H22" s="15">
        <f>H17</f>
        <v>265</v>
      </c>
      <c r="I22" s="10">
        <v>19</v>
      </c>
      <c r="J22" s="10">
        <v>7</v>
      </c>
      <c r="K22" s="10">
        <v>95</v>
      </c>
      <c r="L22" s="10">
        <v>6</v>
      </c>
      <c r="M22" s="10">
        <v>33</v>
      </c>
      <c r="N22" s="10">
        <v>15</v>
      </c>
      <c r="O22" s="13">
        <v>9</v>
      </c>
      <c r="P22" s="10">
        <v>55</v>
      </c>
      <c r="Q22" s="18">
        <f>SUM(B22:P22)</f>
        <v>1605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6" t="s">
        <v>38</v>
      </c>
      <c r="H23" s="134"/>
      <c r="I23" s="23"/>
      <c r="J23" s="23"/>
      <c r="K23" s="23"/>
      <c r="L23" s="23"/>
      <c r="M23" s="23"/>
      <c r="N23" s="23"/>
      <c r="O23" s="23"/>
      <c r="P23" s="23"/>
      <c r="Q23" s="34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8:256" ht="12.75">
      <c r="H24" s="1"/>
      <c r="I24" s="1"/>
      <c r="J24" s="1"/>
      <c r="K24" s="1"/>
      <c r="L24" s="1"/>
      <c r="M24" s="1"/>
      <c r="N24" s="1"/>
      <c r="O24" s="1"/>
      <c r="P24" s="1"/>
      <c r="Q24" s="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9" ht="12.75">
      <c r="A25" s="44" t="s">
        <v>39</v>
      </c>
      <c r="B25" s="45">
        <v>4</v>
      </c>
      <c r="C25" s="45">
        <v>4</v>
      </c>
      <c r="D25" s="45">
        <v>10</v>
      </c>
      <c r="E25" s="45">
        <v>55</v>
      </c>
      <c r="F25" s="45">
        <v>5</v>
      </c>
      <c r="G25" s="10">
        <v>3</v>
      </c>
      <c r="H25" s="10">
        <v>51</v>
      </c>
      <c r="I25" s="10">
        <v>8</v>
      </c>
      <c r="J25" s="10">
        <v>1</v>
      </c>
      <c r="K25" s="10">
        <v>15</v>
      </c>
      <c r="L25" s="10">
        <v>1</v>
      </c>
      <c r="M25" s="10">
        <v>6</v>
      </c>
      <c r="N25" s="10">
        <v>2</v>
      </c>
      <c r="O25" s="10">
        <v>3</v>
      </c>
      <c r="P25" s="10">
        <v>4</v>
      </c>
      <c r="Q25" s="7">
        <f>SUM(B25:P25)</f>
        <v>172</v>
      </c>
      <c r="S25" s="23"/>
    </row>
    <row r="26" spans="1:19" ht="12.75">
      <c r="A26" s="38"/>
      <c r="Q26" s="55"/>
      <c r="S26" s="23"/>
    </row>
    <row r="27" spans="10:19" ht="12.75">
      <c r="J27" s="56"/>
      <c r="S27" s="23"/>
    </row>
    <row r="28" spans="1:17" ht="12.75">
      <c r="A28" s="38" t="s">
        <v>55</v>
      </c>
      <c r="B28" s="57"/>
      <c r="C28" s="57"/>
      <c r="D28" s="57"/>
      <c r="E28" s="57"/>
      <c r="F28" s="57"/>
      <c r="G28" s="57"/>
      <c r="H28" s="57"/>
      <c r="I28" s="57"/>
      <c r="J28" s="56"/>
      <c r="K28" s="57"/>
      <c r="L28" s="57"/>
      <c r="M28" s="57"/>
      <c r="N28" s="57"/>
      <c r="O28" s="57"/>
      <c r="P28" s="57"/>
      <c r="Q28" s="55"/>
    </row>
    <row r="29" spans="2:17" ht="13.5">
      <c r="B29" s="40"/>
      <c r="C29" s="40"/>
      <c r="D29" s="40"/>
      <c r="E29" s="40"/>
      <c r="F29" s="40"/>
      <c r="G29" s="40"/>
      <c r="H29" s="40"/>
      <c r="I29" s="40"/>
      <c r="J29" s="56"/>
      <c r="K29" s="40"/>
      <c r="L29" s="40"/>
      <c r="M29" s="40"/>
      <c r="N29" s="58"/>
      <c r="O29" s="40"/>
      <c r="P29" s="40"/>
      <c r="Q29" s="55"/>
    </row>
    <row r="30" spans="1:15" s="38" customFormat="1" ht="13.5">
      <c r="A30" s="59" t="s">
        <v>2</v>
      </c>
      <c r="B30" s="6" t="s">
        <v>6</v>
      </c>
      <c r="C30" s="6" t="s">
        <v>8</v>
      </c>
      <c r="D30" s="6" t="s">
        <v>13</v>
      </c>
      <c r="E30" s="6" t="s">
        <v>16</v>
      </c>
      <c r="F30" s="29" t="s">
        <v>46</v>
      </c>
      <c r="G30" s="6" t="s">
        <v>22</v>
      </c>
      <c r="H30" s="6" t="s">
        <v>23</v>
      </c>
      <c r="I30" s="43" t="s">
        <v>25</v>
      </c>
      <c r="K30" s="56"/>
      <c r="O30" s="58"/>
    </row>
    <row r="31" spans="1:11" ht="12.75">
      <c r="A31" s="60" t="s">
        <v>30</v>
      </c>
      <c r="B31" s="10"/>
      <c r="C31" s="10"/>
      <c r="D31" s="10"/>
      <c r="E31" s="10"/>
      <c r="F31" s="19"/>
      <c r="G31" s="10"/>
      <c r="H31" s="10"/>
      <c r="I31" s="43">
        <f aca="true" t="shared" si="2" ref="I31:I36">SUM(B31:H31)</f>
        <v>0</v>
      </c>
      <c r="K31" s="56"/>
    </row>
    <row r="32" spans="1:9" ht="12.75">
      <c r="A32" s="60" t="s">
        <v>31</v>
      </c>
      <c r="B32" s="10">
        <v>1</v>
      </c>
      <c r="C32" s="10"/>
      <c r="D32" s="10"/>
      <c r="E32" s="10"/>
      <c r="F32" s="19"/>
      <c r="G32" s="61">
        <v>1</v>
      </c>
      <c r="H32" s="10">
        <v>3</v>
      </c>
      <c r="I32" s="43">
        <f t="shared" si="2"/>
        <v>5</v>
      </c>
    </row>
    <row r="33" spans="1:9" ht="12.75">
      <c r="A33" s="60" t="s">
        <v>32</v>
      </c>
      <c r="B33" s="10"/>
      <c r="C33" s="10"/>
      <c r="D33" s="10"/>
      <c r="E33" s="10"/>
      <c r="F33" s="19"/>
      <c r="G33" s="61">
        <v>0</v>
      </c>
      <c r="H33" s="10">
        <v>3</v>
      </c>
      <c r="I33" s="43">
        <f t="shared" si="2"/>
        <v>3</v>
      </c>
    </row>
    <row r="34" spans="1:9" ht="12.75">
      <c r="A34" s="60" t="s">
        <v>33</v>
      </c>
      <c r="B34" s="10">
        <v>6</v>
      </c>
      <c r="C34" s="10">
        <v>1</v>
      </c>
      <c r="D34" s="10">
        <v>2</v>
      </c>
      <c r="E34" s="10"/>
      <c r="F34" s="19">
        <v>2</v>
      </c>
      <c r="G34" s="61">
        <v>2</v>
      </c>
      <c r="H34" s="10">
        <v>6</v>
      </c>
      <c r="I34" s="43">
        <f t="shared" si="2"/>
        <v>19</v>
      </c>
    </row>
    <row r="35" spans="1:9" ht="12.75">
      <c r="A35" s="60" t="s">
        <v>34</v>
      </c>
      <c r="B35" s="10">
        <v>5</v>
      </c>
      <c r="C35" s="10">
        <v>1</v>
      </c>
      <c r="D35" s="10">
        <v>5</v>
      </c>
      <c r="E35" s="10">
        <v>3</v>
      </c>
      <c r="F35" s="19">
        <v>2</v>
      </c>
      <c r="G35" s="61">
        <v>1</v>
      </c>
      <c r="H35" s="10">
        <v>18</v>
      </c>
      <c r="I35" s="43">
        <f t="shared" si="2"/>
        <v>35</v>
      </c>
    </row>
    <row r="36" spans="1:9" ht="12.75">
      <c r="A36" s="60" t="s">
        <v>35</v>
      </c>
      <c r="B36" s="10">
        <v>5</v>
      </c>
      <c r="C36" s="10">
        <v>10</v>
      </c>
      <c r="D36" s="10">
        <v>41</v>
      </c>
      <c r="E36" s="10">
        <v>15</v>
      </c>
      <c r="F36" s="19">
        <v>1</v>
      </c>
      <c r="G36" s="61">
        <v>11</v>
      </c>
      <c r="H36" s="10">
        <v>72</v>
      </c>
      <c r="I36" s="43">
        <f t="shared" si="2"/>
        <v>155</v>
      </c>
    </row>
    <row r="37" spans="1:9" ht="12.75">
      <c r="A37" s="59" t="s">
        <v>25</v>
      </c>
      <c r="B37" s="7">
        <f>SUM(B31:B36)</f>
        <v>17</v>
      </c>
      <c r="C37" s="7">
        <f>SUM(C31:C36)</f>
        <v>12</v>
      </c>
      <c r="D37" s="7">
        <f>SUM(D31:D36)</f>
        <v>48</v>
      </c>
      <c r="E37" s="7">
        <f>SUM(E31:E36)</f>
        <v>18</v>
      </c>
      <c r="F37" s="18">
        <f>SUM(F31:F36)</f>
        <v>5</v>
      </c>
      <c r="G37" s="43">
        <f>SUM(G32:G36)</f>
        <v>15</v>
      </c>
      <c r="H37" s="7">
        <f>SUM(H31:H36)</f>
        <v>102</v>
      </c>
      <c r="I37" s="43">
        <f>SUM(I31:I36)</f>
        <v>217</v>
      </c>
    </row>
    <row r="40" ht="12.75">
      <c r="A40" s="36" t="s">
        <v>56</v>
      </c>
    </row>
    <row r="41" spans="1:17" ht="12.75">
      <c r="A41" s="62" t="s">
        <v>57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4"/>
    </row>
    <row r="42" spans="2:17" ht="12.75">
      <c r="B42" s="4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34"/>
    </row>
    <row r="43" spans="2:17" ht="12.75">
      <c r="B43" s="4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34"/>
    </row>
    <row r="44" spans="2:17" ht="12.75">
      <c r="B44" s="40"/>
      <c r="C44" s="23"/>
      <c r="D44" s="23"/>
      <c r="E44" s="23"/>
      <c r="F44" s="23"/>
      <c r="G44" s="35"/>
      <c r="H44" s="23"/>
      <c r="I44" s="23"/>
      <c r="J44" s="23"/>
      <c r="K44" s="23"/>
      <c r="L44" s="23"/>
      <c r="M44" s="23"/>
      <c r="N44" s="23"/>
      <c r="O44" s="23"/>
      <c r="P44" s="23"/>
      <c r="Q44" s="34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4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sheetProtection selectLockedCells="1" selectUnlockedCells="1"/>
  <printOptions/>
  <pageMargins left="0.7479166666666667" right="0.7479166666666667" top="0.39375" bottom="0.5118055555555555" header="0.5118055555555555" footer="0.5118055555555555"/>
  <pageSetup fitToHeight="1" fitToWidth="1" horizontalDpi="300" verticalDpi="300" orientation="landscape" paperSize="9" r:id="rId2"/>
  <headerFooter alignWithMargins="0">
    <oddFooter>&amp;L20/7/2012/zi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00390625" style="36" customWidth="1"/>
    <col min="2" max="16" width="6.7109375" style="36" customWidth="1"/>
    <col min="17" max="16384" width="11.421875" style="36" customWidth="1"/>
  </cols>
  <sheetData>
    <row r="4" ht="13.5">
      <c r="I4" s="37" t="s">
        <v>0</v>
      </c>
    </row>
    <row r="5" spans="1:17" ht="12.75">
      <c r="A5" s="38" t="s">
        <v>58</v>
      </c>
      <c r="Q5" s="39"/>
    </row>
    <row r="7" spans="1:256" ht="12.75">
      <c r="A7" s="41" t="s">
        <v>2</v>
      </c>
      <c r="B7" s="6" t="s">
        <v>3</v>
      </c>
      <c r="C7" s="6" t="s">
        <v>49</v>
      </c>
      <c r="D7" s="6" t="s">
        <v>5</v>
      </c>
      <c r="E7" s="6" t="s">
        <v>7</v>
      </c>
      <c r="F7" s="6" t="s">
        <v>9</v>
      </c>
      <c r="G7" s="6" t="s">
        <v>50</v>
      </c>
      <c r="H7" s="6" t="s">
        <v>11</v>
      </c>
      <c r="I7" s="6" t="s">
        <v>12</v>
      </c>
      <c r="J7" s="6" t="s">
        <v>14</v>
      </c>
      <c r="K7" s="6" t="s">
        <v>15</v>
      </c>
      <c r="L7" s="6" t="s">
        <v>17</v>
      </c>
      <c r="M7" s="6" t="s">
        <v>19</v>
      </c>
      <c r="N7" s="6" t="s">
        <v>20</v>
      </c>
      <c r="O7" s="6" t="s">
        <v>51</v>
      </c>
      <c r="P7" s="6" t="s">
        <v>24</v>
      </c>
      <c r="Q7" s="43" t="s">
        <v>25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44" t="s">
        <v>26</v>
      </c>
      <c r="B8" s="10"/>
      <c r="C8" s="10"/>
      <c r="D8" s="10"/>
      <c r="E8" s="10"/>
      <c r="F8" s="10"/>
      <c r="G8" s="10"/>
      <c r="H8" s="10"/>
      <c r="I8" s="10">
        <v>1</v>
      </c>
      <c r="J8" s="10"/>
      <c r="K8" s="10"/>
      <c r="L8" s="10"/>
      <c r="M8" s="10"/>
      <c r="N8" s="10"/>
      <c r="O8" s="10"/>
      <c r="P8" s="10"/>
      <c r="Q8" s="43">
        <f aca="true" t="shared" si="0" ref="Q8:Q17">SUM(B8:P8)</f>
        <v>1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44" t="s">
        <v>27</v>
      </c>
      <c r="B9" s="10"/>
      <c r="C9" s="10"/>
      <c r="D9" s="10"/>
      <c r="E9" s="10">
        <v>1</v>
      </c>
      <c r="F9" s="10"/>
      <c r="G9" s="10"/>
      <c r="H9" s="10">
        <v>2</v>
      </c>
      <c r="I9" s="10">
        <v>1</v>
      </c>
      <c r="J9" s="10">
        <v>1</v>
      </c>
      <c r="K9" s="10"/>
      <c r="L9" s="10"/>
      <c r="M9" s="10">
        <v>1</v>
      </c>
      <c r="N9" s="10"/>
      <c r="O9" s="10"/>
      <c r="P9" s="10"/>
      <c r="Q9" s="43">
        <f t="shared" si="0"/>
        <v>6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4" t="s">
        <v>28</v>
      </c>
      <c r="B10" s="10"/>
      <c r="C10" s="10">
        <v>1</v>
      </c>
      <c r="D10" s="10">
        <v>1</v>
      </c>
      <c r="E10" s="10">
        <v>2</v>
      </c>
      <c r="F10" s="10"/>
      <c r="G10" s="10"/>
      <c r="H10" s="10">
        <v>5</v>
      </c>
      <c r="I10" s="10">
        <v>1</v>
      </c>
      <c r="J10" s="10"/>
      <c r="K10" s="10">
        <v>3</v>
      </c>
      <c r="L10" s="10"/>
      <c r="M10" s="10">
        <v>0</v>
      </c>
      <c r="N10" s="10"/>
      <c r="O10" s="10"/>
      <c r="P10" s="10"/>
      <c r="Q10" s="43">
        <f t="shared" si="0"/>
        <v>13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44" t="s">
        <v>29</v>
      </c>
      <c r="B11" s="10">
        <v>1</v>
      </c>
      <c r="C11" s="10"/>
      <c r="D11" s="10">
        <v>3</v>
      </c>
      <c r="E11" s="10">
        <v>4</v>
      </c>
      <c r="F11" s="10">
        <v>1</v>
      </c>
      <c r="G11" s="12"/>
      <c r="H11" s="10">
        <v>10</v>
      </c>
      <c r="I11" s="10">
        <v>2</v>
      </c>
      <c r="J11" s="10"/>
      <c r="K11" s="10">
        <v>4</v>
      </c>
      <c r="L11" s="10"/>
      <c r="M11" s="10">
        <v>2</v>
      </c>
      <c r="N11" s="10"/>
      <c r="O11" s="10"/>
      <c r="P11" s="10"/>
      <c r="Q11" s="43">
        <f t="shared" si="0"/>
        <v>27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44" t="s">
        <v>30</v>
      </c>
      <c r="B12" s="10">
        <v>1</v>
      </c>
      <c r="C12" s="10">
        <v>4</v>
      </c>
      <c r="D12" s="10">
        <v>8</v>
      </c>
      <c r="E12" s="10">
        <v>18</v>
      </c>
      <c r="F12" s="10"/>
      <c r="G12" s="12">
        <v>3</v>
      </c>
      <c r="H12" s="10">
        <v>29</v>
      </c>
      <c r="I12" s="10">
        <v>6</v>
      </c>
      <c r="J12" s="10"/>
      <c r="K12" s="10">
        <v>4</v>
      </c>
      <c r="L12" s="10"/>
      <c r="M12" s="10">
        <v>5</v>
      </c>
      <c r="N12" s="10">
        <v>1</v>
      </c>
      <c r="O12" s="10"/>
      <c r="P12" s="63">
        <v>2</v>
      </c>
      <c r="Q12" s="43">
        <f t="shared" si="0"/>
        <v>81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44" t="s">
        <v>31</v>
      </c>
      <c r="B13" s="10">
        <v>1</v>
      </c>
      <c r="C13" s="10">
        <v>10</v>
      </c>
      <c r="D13" s="10">
        <v>12</v>
      </c>
      <c r="E13" s="10">
        <v>39</v>
      </c>
      <c r="F13" s="10">
        <v>2</v>
      </c>
      <c r="G13" s="12">
        <v>6</v>
      </c>
      <c r="H13" s="10">
        <v>35</v>
      </c>
      <c r="I13" s="10">
        <v>4</v>
      </c>
      <c r="J13" s="10">
        <v>1</v>
      </c>
      <c r="K13" s="10">
        <v>9</v>
      </c>
      <c r="L13" s="10">
        <v>2</v>
      </c>
      <c r="M13" s="10">
        <v>5</v>
      </c>
      <c r="N13" s="10">
        <v>2</v>
      </c>
      <c r="O13" s="10">
        <v>2</v>
      </c>
      <c r="P13" s="63">
        <v>1</v>
      </c>
      <c r="Q13" s="43">
        <f t="shared" si="0"/>
        <v>131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44" t="s">
        <v>32</v>
      </c>
      <c r="B14" s="10">
        <v>5</v>
      </c>
      <c r="C14" s="10">
        <v>21</v>
      </c>
      <c r="D14" s="10">
        <v>26</v>
      </c>
      <c r="E14" s="10">
        <v>56</v>
      </c>
      <c r="F14" s="10">
        <v>9</v>
      </c>
      <c r="G14" s="12">
        <v>3</v>
      </c>
      <c r="H14" s="10">
        <v>47</v>
      </c>
      <c r="I14" s="10">
        <v>12</v>
      </c>
      <c r="J14" s="10">
        <v>1</v>
      </c>
      <c r="K14" s="10">
        <v>12</v>
      </c>
      <c r="L14" s="10">
        <v>1</v>
      </c>
      <c r="M14" s="10">
        <v>8</v>
      </c>
      <c r="N14" s="10"/>
      <c r="O14" s="10"/>
      <c r="P14" s="63">
        <v>5</v>
      </c>
      <c r="Q14" s="43">
        <f t="shared" si="0"/>
        <v>206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44" t="s">
        <v>33</v>
      </c>
      <c r="B15" s="10">
        <v>8</v>
      </c>
      <c r="C15" s="10">
        <v>13</v>
      </c>
      <c r="D15" s="10">
        <v>23</v>
      </c>
      <c r="E15" s="10">
        <v>114</v>
      </c>
      <c r="F15" s="10">
        <v>11</v>
      </c>
      <c r="G15" s="12">
        <v>5</v>
      </c>
      <c r="H15" s="10">
        <v>94</v>
      </c>
      <c r="I15" s="10">
        <v>16</v>
      </c>
      <c r="J15" s="10">
        <v>3</v>
      </c>
      <c r="K15" s="10">
        <v>25</v>
      </c>
      <c r="L15" s="10">
        <v>1</v>
      </c>
      <c r="M15" s="10">
        <v>12</v>
      </c>
      <c r="N15" s="10">
        <v>7</v>
      </c>
      <c r="O15" s="10">
        <v>3</v>
      </c>
      <c r="P15" s="63">
        <v>6</v>
      </c>
      <c r="Q15" s="43">
        <f t="shared" si="0"/>
        <v>341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44" t="s">
        <v>34</v>
      </c>
      <c r="B16" s="10">
        <v>12</v>
      </c>
      <c r="C16" s="10">
        <v>17</v>
      </c>
      <c r="D16" s="10">
        <v>24</v>
      </c>
      <c r="E16" s="10">
        <v>136</v>
      </c>
      <c r="F16" s="10">
        <v>15</v>
      </c>
      <c r="G16" s="12">
        <v>10</v>
      </c>
      <c r="H16" s="10">
        <v>67</v>
      </c>
      <c r="I16" s="10">
        <v>12</v>
      </c>
      <c r="J16" s="10">
        <v>3</v>
      </c>
      <c r="K16" s="10">
        <v>27</v>
      </c>
      <c r="L16" s="10">
        <v>2</v>
      </c>
      <c r="M16" s="10">
        <v>8</v>
      </c>
      <c r="N16" s="10">
        <v>5</v>
      </c>
      <c r="O16" s="10">
        <v>2</v>
      </c>
      <c r="P16" s="63">
        <v>16</v>
      </c>
      <c r="Q16" s="43">
        <f t="shared" si="0"/>
        <v>356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44" t="s">
        <v>35</v>
      </c>
      <c r="B17" s="10">
        <v>58</v>
      </c>
      <c r="C17" s="10">
        <v>57</v>
      </c>
      <c r="D17" s="10">
        <v>37</v>
      </c>
      <c r="E17" s="10">
        <v>902</v>
      </c>
      <c r="F17" s="10">
        <v>40</v>
      </c>
      <c r="G17" s="12">
        <v>35</v>
      </c>
      <c r="H17" s="10">
        <v>355</v>
      </c>
      <c r="I17" s="10">
        <v>26</v>
      </c>
      <c r="J17" s="10">
        <v>7</v>
      </c>
      <c r="K17" s="10">
        <v>104</v>
      </c>
      <c r="L17" s="10">
        <v>7</v>
      </c>
      <c r="M17" s="10">
        <v>31</v>
      </c>
      <c r="N17" s="10">
        <v>13</v>
      </c>
      <c r="O17" s="10">
        <v>9</v>
      </c>
      <c r="P17" s="63">
        <v>48</v>
      </c>
      <c r="Q17" s="43">
        <f t="shared" si="0"/>
        <v>1729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41" t="s">
        <v>25</v>
      </c>
      <c r="B18" s="7">
        <f>SUM(B8:B17)</f>
        <v>86</v>
      </c>
      <c r="C18" s="7">
        <f>SUM(C8:C17)</f>
        <v>123</v>
      </c>
      <c r="D18" s="7">
        <f>SUM(D10:D17)</f>
        <v>134</v>
      </c>
      <c r="E18" s="7">
        <f>SUM(E9:E17)</f>
        <v>1272</v>
      </c>
      <c r="F18" s="7">
        <f aca="true" t="shared" si="1" ref="F18:K18">SUM(F8:F17)</f>
        <v>78</v>
      </c>
      <c r="G18" s="7">
        <f t="shared" si="1"/>
        <v>62</v>
      </c>
      <c r="H18" s="7">
        <f t="shared" si="1"/>
        <v>644</v>
      </c>
      <c r="I18" s="7">
        <f t="shared" si="1"/>
        <v>81</v>
      </c>
      <c r="J18" s="7">
        <f t="shared" si="1"/>
        <v>16</v>
      </c>
      <c r="K18" s="7">
        <f t="shared" si="1"/>
        <v>188</v>
      </c>
      <c r="L18" s="7">
        <f>SUM(L13:L17)</f>
        <v>13</v>
      </c>
      <c r="M18" s="7">
        <f>SUM(M8:M17)</f>
        <v>72</v>
      </c>
      <c r="N18" s="7">
        <f>SUM(N8:N17)</f>
        <v>28</v>
      </c>
      <c r="O18" s="7">
        <f>SUM(O8:O17)</f>
        <v>16</v>
      </c>
      <c r="P18" s="7">
        <f>SUM(P8:P17)</f>
        <v>78</v>
      </c>
      <c r="Q18" s="43">
        <f>SUM(Q8:Q17)</f>
        <v>2891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3:25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44" t="s">
        <v>36</v>
      </c>
      <c r="B20" s="10">
        <v>1</v>
      </c>
      <c r="C20" s="10">
        <v>1</v>
      </c>
      <c r="D20" s="10">
        <v>4</v>
      </c>
      <c r="E20" s="10">
        <v>7</v>
      </c>
      <c r="F20" s="10">
        <v>1</v>
      </c>
      <c r="G20" s="10">
        <v>0</v>
      </c>
      <c r="H20" s="10">
        <v>17</v>
      </c>
      <c r="I20" s="10">
        <v>5</v>
      </c>
      <c r="J20" s="10">
        <v>1</v>
      </c>
      <c r="K20" s="10">
        <v>7</v>
      </c>
      <c r="L20" s="10">
        <v>0</v>
      </c>
      <c r="M20" s="10">
        <v>3</v>
      </c>
      <c r="N20" s="10">
        <v>0</v>
      </c>
      <c r="O20" s="10">
        <v>0</v>
      </c>
      <c r="P20" s="10">
        <v>0</v>
      </c>
      <c r="Q20" s="7">
        <v>47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44" t="s">
        <v>37</v>
      </c>
      <c r="B21" s="61">
        <v>28</v>
      </c>
      <c r="C21" s="10">
        <v>66</v>
      </c>
      <c r="D21" s="10">
        <v>97</v>
      </c>
      <c r="E21" s="10">
        <v>370</v>
      </c>
      <c r="F21" s="10">
        <v>38</v>
      </c>
      <c r="G21" s="10">
        <v>27</v>
      </c>
      <c r="H21" s="10">
        <v>289</v>
      </c>
      <c r="I21" s="10">
        <v>55</v>
      </c>
      <c r="J21" s="10">
        <v>9</v>
      </c>
      <c r="K21" s="10">
        <v>84</v>
      </c>
      <c r="L21" s="10">
        <v>6</v>
      </c>
      <c r="M21" s="10">
        <v>41</v>
      </c>
      <c r="N21" s="10">
        <v>15</v>
      </c>
      <c r="O21" s="10">
        <v>7</v>
      </c>
      <c r="P21" s="10">
        <v>30</v>
      </c>
      <c r="Q21" s="7">
        <f>SUM(B21:P21)</f>
        <v>1162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44" t="s">
        <v>35</v>
      </c>
      <c r="B22" s="61">
        <v>58</v>
      </c>
      <c r="C22" s="10">
        <v>57</v>
      </c>
      <c r="D22" s="10">
        <v>37</v>
      </c>
      <c r="E22" s="10">
        <v>902</v>
      </c>
      <c r="F22" s="10">
        <v>40</v>
      </c>
      <c r="G22" s="10">
        <v>35</v>
      </c>
      <c r="H22" s="10">
        <v>355</v>
      </c>
      <c r="I22" s="10">
        <v>26</v>
      </c>
      <c r="J22" s="10">
        <v>7</v>
      </c>
      <c r="K22" s="10">
        <v>104</v>
      </c>
      <c r="L22" s="10">
        <v>7</v>
      </c>
      <c r="M22" s="10">
        <v>31</v>
      </c>
      <c r="N22" s="10">
        <v>13</v>
      </c>
      <c r="O22" s="10">
        <v>9</v>
      </c>
      <c r="P22" s="10">
        <v>48</v>
      </c>
      <c r="Q22" s="7">
        <f>SUM(B22:P22)</f>
        <v>1729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" t="s">
        <v>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4:19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S24" s="23"/>
    </row>
    <row r="25" spans="1:19" ht="12.75">
      <c r="A25" s="44" t="s">
        <v>39</v>
      </c>
      <c r="B25" s="61">
        <v>4</v>
      </c>
      <c r="C25" s="10">
        <v>4</v>
      </c>
      <c r="D25" s="10">
        <v>10</v>
      </c>
      <c r="E25" s="10">
        <v>55</v>
      </c>
      <c r="F25" s="10">
        <v>5</v>
      </c>
      <c r="G25" s="10">
        <v>6</v>
      </c>
      <c r="H25" s="10">
        <v>53</v>
      </c>
      <c r="I25" s="10">
        <v>8</v>
      </c>
      <c r="J25" s="10">
        <v>1</v>
      </c>
      <c r="K25" s="10">
        <v>12</v>
      </c>
      <c r="L25" s="10">
        <v>1</v>
      </c>
      <c r="M25" s="10">
        <v>6</v>
      </c>
      <c r="N25" s="10">
        <v>2</v>
      </c>
      <c r="O25" s="10">
        <v>3</v>
      </c>
      <c r="P25" s="10">
        <v>2</v>
      </c>
      <c r="Q25" s="7">
        <f>SUM(B25:P25)</f>
        <v>172</v>
      </c>
      <c r="S25" s="23"/>
    </row>
    <row r="26" spans="1:19" ht="12.75">
      <c r="A26" s="38"/>
      <c r="Q26" s="55"/>
      <c r="S26" s="23"/>
    </row>
    <row r="27" spans="10:19" ht="12.75">
      <c r="J27" s="56"/>
      <c r="S27" s="23"/>
    </row>
    <row r="28" spans="1:17" ht="12.75">
      <c r="A28" s="38" t="s">
        <v>55</v>
      </c>
      <c r="B28" s="57"/>
      <c r="C28" s="57"/>
      <c r="D28" s="57"/>
      <c r="E28" s="57"/>
      <c r="F28" s="57"/>
      <c r="G28" s="57"/>
      <c r="H28" s="57"/>
      <c r="I28" s="57"/>
      <c r="J28" s="56"/>
      <c r="K28" s="57"/>
      <c r="L28" s="57"/>
      <c r="M28" s="57"/>
      <c r="N28" s="57"/>
      <c r="O28" s="57"/>
      <c r="P28" s="57"/>
      <c r="Q28" s="55"/>
    </row>
    <row r="29" spans="2:17" ht="13.5">
      <c r="B29" s="40"/>
      <c r="C29" s="40"/>
      <c r="D29" s="40"/>
      <c r="E29" s="40"/>
      <c r="F29" s="40"/>
      <c r="G29" s="40"/>
      <c r="H29" s="40"/>
      <c r="I29" s="40"/>
      <c r="J29" s="56"/>
      <c r="K29" s="40"/>
      <c r="L29" s="40"/>
      <c r="M29" s="40"/>
      <c r="N29" s="58"/>
      <c r="O29" s="40"/>
      <c r="P29" s="40"/>
      <c r="Q29" s="55"/>
    </row>
    <row r="30" spans="1:14" s="38" customFormat="1" ht="13.5">
      <c r="A30" s="41" t="s">
        <v>2</v>
      </c>
      <c r="B30" s="64" t="s">
        <v>6</v>
      </c>
      <c r="C30" s="6" t="s">
        <v>8</v>
      </c>
      <c r="D30" s="6" t="s">
        <v>59</v>
      </c>
      <c r="E30" s="6" t="s">
        <v>16</v>
      </c>
      <c r="F30" s="64" t="s">
        <v>22</v>
      </c>
      <c r="G30" s="6" t="s">
        <v>23</v>
      </c>
      <c r="H30" s="43" t="s">
        <v>25</v>
      </c>
      <c r="J30" s="56"/>
      <c r="N30" s="58"/>
    </row>
    <row r="31" spans="1:10" ht="12.75">
      <c r="A31" s="44" t="s">
        <v>30</v>
      </c>
      <c r="B31" s="61"/>
      <c r="C31" s="10"/>
      <c r="D31" s="10"/>
      <c r="E31" s="10"/>
      <c r="F31" s="61"/>
      <c r="G31" s="10"/>
      <c r="H31" s="43">
        <f aca="true" t="shared" si="2" ref="H31:H36">SUM(B31:G31)</f>
        <v>0</v>
      </c>
      <c r="J31" s="56"/>
    </row>
    <row r="32" spans="1:8" ht="12.75">
      <c r="A32" s="44" t="s">
        <v>31</v>
      </c>
      <c r="B32" s="61">
        <v>1</v>
      </c>
      <c r="C32" s="10"/>
      <c r="D32" s="10"/>
      <c r="E32" s="10"/>
      <c r="F32" s="61"/>
      <c r="G32" s="10"/>
      <c r="H32" s="43">
        <f t="shared" si="2"/>
        <v>1</v>
      </c>
    </row>
    <row r="33" spans="1:8" ht="12.75">
      <c r="A33" s="44" t="s">
        <v>32</v>
      </c>
      <c r="B33" s="61">
        <v>1</v>
      </c>
      <c r="C33" s="10"/>
      <c r="D33" s="10"/>
      <c r="E33" s="10"/>
      <c r="F33" s="61">
        <v>1</v>
      </c>
      <c r="G33" s="10">
        <v>3</v>
      </c>
      <c r="H33" s="43">
        <f t="shared" si="2"/>
        <v>5</v>
      </c>
    </row>
    <row r="34" spans="1:8" ht="12.75">
      <c r="A34" s="44" t="s">
        <v>33</v>
      </c>
      <c r="B34" s="61">
        <v>6</v>
      </c>
      <c r="C34" s="10">
        <v>1</v>
      </c>
      <c r="D34" s="10"/>
      <c r="E34" s="10">
        <v>2</v>
      </c>
      <c r="F34" s="61">
        <v>1</v>
      </c>
      <c r="G34" s="10">
        <v>3</v>
      </c>
      <c r="H34" s="43">
        <f t="shared" si="2"/>
        <v>13</v>
      </c>
    </row>
    <row r="35" spans="1:8" ht="12.75">
      <c r="A35" s="44" t="s">
        <v>34</v>
      </c>
      <c r="B35" s="61">
        <v>4</v>
      </c>
      <c r="C35" s="10">
        <v>1</v>
      </c>
      <c r="D35" s="10">
        <v>3</v>
      </c>
      <c r="E35" s="10">
        <v>2</v>
      </c>
      <c r="F35" s="61">
        <v>1</v>
      </c>
      <c r="G35" s="10">
        <v>12</v>
      </c>
      <c r="H35" s="43">
        <f t="shared" si="2"/>
        <v>23</v>
      </c>
    </row>
    <row r="36" spans="1:8" ht="12.75">
      <c r="A36" s="44" t="s">
        <v>35</v>
      </c>
      <c r="B36" s="61">
        <v>16</v>
      </c>
      <c r="C36" s="10">
        <v>9</v>
      </c>
      <c r="D36" s="10">
        <v>15</v>
      </c>
      <c r="E36" s="10">
        <v>1</v>
      </c>
      <c r="F36" s="61">
        <v>9</v>
      </c>
      <c r="G36" s="10">
        <v>53</v>
      </c>
      <c r="H36" s="43">
        <f t="shared" si="2"/>
        <v>103</v>
      </c>
    </row>
    <row r="37" spans="1:8" ht="12.75">
      <c r="A37" s="41" t="s">
        <v>25</v>
      </c>
      <c r="B37" s="43">
        <f aca="true" t="shared" si="3" ref="B37:H37">SUM(B31:B36)</f>
        <v>28</v>
      </c>
      <c r="C37" s="7">
        <f t="shared" si="3"/>
        <v>11</v>
      </c>
      <c r="D37" s="7">
        <f t="shared" si="3"/>
        <v>18</v>
      </c>
      <c r="E37" s="7">
        <f t="shared" si="3"/>
        <v>5</v>
      </c>
      <c r="F37" s="43">
        <f t="shared" si="3"/>
        <v>12</v>
      </c>
      <c r="G37" s="7">
        <f t="shared" si="3"/>
        <v>71</v>
      </c>
      <c r="H37" s="43">
        <f t="shared" si="3"/>
        <v>145</v>
      </c>
    </row>
    <row r="41" spans="2:17" ht="12.75">
      <c r="B41" s="4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4"/>
    </row>
    <row r="42" spans="2:17" ht="12.75">
      <c r="B42" s="4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34"/>
    </row>
    <row r="43" spans="2:17" ht="12.75">
      <c r="B43" s="4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34"/>
    </row>
    <row r="44" spans="2:17" ht="12.75">
      <c r="B44" s="40"/>
      <c r="C44" s="23"/>
      <c r="D44" s="23"/>
      <c r="E44" s="23"/>
      <c r="F44" s="23"/>
      <c r="G44" s="35"/>
      <c r="H44" s="23"/>
      <c r="I44" s="23"/>
      <c r="J44" s="23"/>
      <c r="K44" s="23"/>
      <c r="L44" s="23"/>
      <c r="M44" s="23"/>
      <c r="N44" s="23"/>
      <c r="O44" s="23"/>
      <c r="P44" s="23"/>
      <c r="Q44" s="34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4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00390625" style="0" customWidth="1"/>
    <col min="2" max="16" width="6.7109375" style="0" customWidth="1"/>
  </cols>
  <sheetData>
    <row r="1" s="36" customFormat="1" ht="12.75"/>
    <row r="2" s="36" customFormat="1" ht="12.75"/>
    <row r="3" s="36" customFormat="1" ht="12.75"/>
    <row r="4" s="36" customFormat="1" ht="13.5">
      <c r="I4" s="37" t="s">
        <v>0</v>
      </c>
    </row>
    <row r="5" ht="12.75">
      <c r="A5" s="65" t="s">
        <v>60</v>
      </c>
    </row>
    <row r="7" spans="1:17" s="65" customFormat="1" ht="12.75">
      <c r="A7" s="41" t="s">
        <v>2</v>
      </c>
      <c r="B7" s="64" t="s">
        <v>3</v>
      </c>
      <c r="C7" s="6" t="s">
        <v>54</v>
      </c>
      <c r="D7" s="64" t="s">
        <v>5</v>
      </c>
      <c r="E7" s="6" t="s">
        <v>7</v>
      </c>
      <c r="F7" s="64" t="s">
        <v>9</v>
      </c>
      <c r="G7" s="6" t="s">
        <v>10</v>
      </c>
      <c r="H7" s="64" t="s">
        <v>11</v>
      </c>
      <c r="I7" s="6" t="s">
        <v>12</v>
      </c>
      <c r="J7" s="6" t="s">
        <v>14</v>
      </c>
      <c r="K7" s="64" t="s">
        <v>15</v>
      </c>
      <c r="L7" s="6" t="s">
        <v>17</v>
      </c>
      <c r="M7" s="64" t="s">
        <v>19</v>
      </c>
      <c r="N7" s="64" t="s">
        <v>20</v>
      </c>
      <c r="O7" s="64" t="s">
        <v>51</v>
      </c>
      <c r="P7" s="64" t="s">
        <v>24</v>
      </c>
      <c r="Q7" s="43" t="s">
        <v>25</v>
      </c>
    </row>
    <row r="8" spans="1:17" ht="12.75">
      <c r="A8" s="44" t="s">
        <v>26</v>
      </c>
      <c r="B8" s="61"/>
      <c r="C8" s="10"/>
      <c r="D8" s="61"/>
      <c r="E8" s="10"/>
      <c r="F8" s="61"/>
      <c r="G8" s="10"/>
      <c r="H8" s="61"/>
      <c r="I8" s="10">
        <v>1</v>
      </c>
      <c r="J8" s="10"/>
      <c r="K8" s="61"/>
      <c r="L8" s="10"/>
      <c r="M8" s="61"/>
      <c r="N8" s="61"/>
      <c r="O8" s="61"/>
      <c r="P8" s="61"/>
      <c r="Q8" s="43">
        <f aca="true" t="shared" si="0" ref="Q8:Q17">SUM(B8:P8)</f>
        <v>1</v>
      </c>
    </row>
    <row r="9" spans="1:17" ht="12.75">
      <c r="A9" s="44" t="s">
        <v>27</v>
      </c>
      <c r="B9" s="61"/>
      <c r="C9" s="10"/>
      <c r="D9" s="61"/>
      <c r="E9" s="10">
        <v>1</v>
      </c>
      <c r="F9" s="61"/>
      <c r="G9" s="10"/>
      <c r="H9" s="61">
        <v>2</v>
      </c>
      <c r="I9" s="10">
        <v>1</v>
      </c>
      <c r="J9" s="10">
        <v>1</v>
      </c>
      <c r="K9" s="61"/>
      <c r="L9" s="10"/>
      <c r="M9" s="61">
        <v>1</v>
      </c>
      <c r="N9" s="61"/>
      <c r="O9" s="61"/>
      <c r="P9" s="61"/>
      <c r="Q9" s="43">
        <f t="shared" si="0"/>
        <v>6</v>
      </c>
    </row>
    <row r="10" spans="1:17" ht="12.75">
      <c r="A10" s="44" t="s">
        <v>28</v>
      </c>
      <c r="B10" s="61"/>
      <c r="C10" s="10">
        <v>1</v>
      </c>
      <c r="D10" s="61">
        <v>1</v>
      </c>
      <c r="E10" s="10">
        <v>1</v>
      </c>
      <c r="F10" s="61"/>
      <c r="G10" s="10"/>
      <c r="H10" s="61">
        <v>5</v>
      </c>
      <c r="I10" s="10">
        <v>1</v>
      </c>
      <c r="J10" s="10"/>
      <c r="K10" s="61">
        <v>3</v>
      </c>
      <c r="L10" s="10"/>
      <c r="M10" s="61">
        <v>0</v>
      </c>
      <c r="N10" s="61"/>
      <c r="O10" s="61"/>
      <c r="P10" s="61"/>
      <c r="Q10" s="43">
        <f t="shared" si="0"/>
        <v>12</v>
      </c>
    </row>
    <row r="11" spans="1:17" ht="12.75">
      <c r="A11" s="44" t="s">
        <v>29</v>
      </c>
      <c r="B11" s="61">
        <v>1</v>
      </c>
      <c r="C11" s="10"/>
      <c r="D11" s="61">
        <v>4</v>
      </c>
      <c r="E11" s="10">
        <v>6</v>
      </c>
      <c r="F11" s="61">
        <v>1</v>
      </c>
      <c r="G11" s="10"/>
      <c r="H11" s="61">
        <v>11</v>
      </c>
      <c r="I11" s="10">
        <v>2</v>
      </c>
      <c r="J11" s="10"/>
      <c r="K11" s="61">
        <v>4</v>
      </c>
      <c r="L11" s="10"/>
      <c r="M11" s="61">
        <v>2</v>
      </c>
      <c r="N11" s="61"/>
      <c r="O11" s="61"/>
      <c r="P11" s="61"/>
      <c r="Q11" s="43">
        <f t="shared" si="0"/>
        <v>31</v>
      </c>
    </row>
    <row r="12" spans="1:17" ht="12.75">
      <c r="A12" s="44" t="s">
        <v>30</v>
      </c>
      <c r="B12" s="61">
        <v>1</v>
      </c>
      <c r="C12" s="10">
        <v>3</v>
      </c>
      <c r="D12" s="61">
        <v>8</v>
      </c>
      <c r="E12" s="10">
        <v>18</v>
      </c>
      <c r="F12" s="61"/>
      <c r="G12" s="10"/>
      <c r="H12" s="61">
        <v>25</v>
      </c>
      <c r="I12" s="10">
        <v>5</v>
      </c>
      <c r="J12" s="10"/>
      <c r="K12" s="61">
        <v>4</v>
      </c>
      <c r="L12" s="10"/>
      <c r="M12" s="61">
        <v>5</v>
      </c>
      <c r="N12" s="61"/>
      <c r="O12" s="61"/>
      <c r="P12" s="61">
        <v>2</v>
      </c>
      <c r="Q12" s="43">
        <f t="shared" si="0"/>
        <v>71</v>
      </c>
    </row>
    <row r="13" spans="1:17" ht="12.75">
      <c r="A13" s="44" t="s">
        <v>31</v>
      </c>
      <c r="B13" s="61">
        <v>1</v>
      </c>
      <c r="C13" s="10">
        <v>9</v>
      </c>
      <c r="D13" s="61">
        <v>12</v>
      </c>
      <c r="E13" s="10">
        <v>39</v>
      </c>
      <c r="F13" s="61">
        <v>2</v>
      </c>
      <c r="G13" s="10"/>
      <c r="H13" s="61">
        <v>32</v>
      </c>
      <c r="I13" s="10">
        <v>4</v>
      </c>
      <c r="J13" s="10">
        <v>1</v>
      </c>
      <c r="K13" s="61">
        <v>7</v>
      </c>
      <c r="L13" s="10">
        <v>2</v>
      </c>
      <c r="M13" s="61">
        <v>4</v>
      </c>
      <c r="N13" s="61">
        <v>3</v>
      </c>
      <c r="O13" s="61">
        <v>2</v>
      </c>
      <c r="P13" s="61">
        <v>1</v>
      </c>
      <c r="Q13" s="43">
        <f t="shared" si="0"/>
        <v>119</v>
      </c>
    </row>
    <row r="14" spans="1:17" ht="12.75">
      <c r="A14" s="44" t="s">
        <v>32</v>
      </c>
      <c r="B14" s="61">
        <v>5</v>
      </c>
      <c r="C14" s="10">
        <v>18</v>
      </c>
      <c r="D14" s="61">
        <v>27</v>
      </c>
      <c r="E14" s="10">
        <v>59</v>
      </c>
      <c r="F14" s="61">
        <v>10</v>
      </c>
      <c r="G14" s="10"/>
      <c r="H14" s="61">
        <v>44</v>
      </c>
      <c r="I14" s="10">
        <v>12</v>
      </c>
      <c r="J14" s="10">
        <v>1</v>
      </c>
      <c r="K14" s="61">
        <v>11</v>
      </c>
      <c r="L14" s="10">
        <v>1</v>
      </c>
      <c r="M14" s="61">
        <v>8</v>
      </c>
      <c r="N14" s="61"/>
      <c r="O14" s="61"/>
      <c r="P14" s="61">
        <v>4</v>
      </c>
      <c r="Q14" s="43">
        <f t="shared" si="0"/>
        <v>200</v>
      </c>
    </row>
    <row r="15" spans="1:17" ht="12.75">
      <c r="A15" s="44" t="s">
        <v>33</v>
      </c>
      <c r="B15" s="61">
        <v>4</v>
      </c>
      <c r="C15" s="10">
        <v>14</v>
      </c>
      <c r="D15" s="61">
        <v>26</v>
      </c>
      <c r="E15" s="10">
        <v>104</v>
      </c>
      <c r="F15" s="61">
        <v>11</v>
      </c>
      <c r="G15" s="10"/>
      <c r="H15" s="61">
        <v>64</v>
      </c>
      <c r="I15" s="10">
        <v>12</v>
      </c>
      <c r="J15" s="10">
        <v>2</v>
      </c>
      <c r="K15" s="61">
        <v>22</v>
      </c>
      <c r="L15" s="10">
        <v>1</v>
      </c>
      <c r="M15" s="61">
        <v>12</v>
      </c>
      <c r="N15" s="61">
        <v>6</v>
      </c>
      <c r="O15" s="61">
        <v>2</v>
      </c>
      <c r="P15" s="61">
        <v>7</v>
      </c>
      <c r="Q15" s="43">
        <f t="shared" si="0"/>
        <v>287</v>
      </c>
    </row>
    <row r="16" spans="1:17" ht="12.75">
      <c r="A16" s="44" t="s">
        <v>34</v>
      </c>
      <c r="B16" s="61">
        <v>18</v>
      </c>
      <c r="C16" s="10">
        <v>13</v>
      </c>
      <c r="D16" s="61">
        <v>26</v>
      </c>
      <c r="E16" s="10">
        <v>148</v>
      </c>
      <c r="F16" s="61">
        <v>14</v>
      </c>
      <c r="G16" s="10"/>
      <c r="H16" s="61">
        <v>84</v>
      </c>
      <c r="I16" s="10">
        <v>9</v>
      </c>
      <c r="J16" s="10">
        <v>4</v>
      </c>
      <c r="K16" s="61">
        <v>21</v>
      </c>
      <c r="L16" s="10">
        <v>3</v>
      </c>
      <c r="M16" s="61">
        <v>8</v>
      </c>
      <c r="N16" s="61">
        <v>4</v>
      </c>
      <c r="O16" s="61">
        <v>2</v>
      </c>
      <c r="P16" s="61">
        <v>12</v>
      </c>
      <c r="Q16" s="43">
        <f t="shared" si="0"/>
        <v>366</v>
      </c>
    </row>
    <row r="17" spans="1:17" ht="12.75">
      <c r="A17" s="44" t="s">
        <v>35</v>
      </c>
      <c r="B17" s="61">
        <v>60</v>
      </c>
      <c r="C17" s="10">
        <v>55</v>
      </c>
      <c r="D17" s="61">
        <v>41</v>
      </c>
      <c r="E17" s="10">
        <v>972</v>
      </c>
      <c r="F17" s="61">
        <v>49</v>
      </c>
      <c r="G17" s="10">
        <v>60</v>
      </c>
      <c r="H17" s="61">
        <v>308</v>
      </c>
      <c r="I17" s="10">
        <v>22</v>
      </c>
      <c r="J17" s="10">
        <v>6</v>
      </c>
      <c r="K17" s="61">
        <v>91</v>
      </c>
      <c r="L17" s="10">
        <v>5</v>
      </c>
      <c r="M17" s="61">
        <v>36</v>
      </c>
      <c r="N17" s="61">
        <v>16</v>
      </c>
      <c r="O17" s="61">
        <v>12</v>
      </c>
      <c r="P17" s="61">
        <v>49</v>
      </c>
      <c r="Q17" s="43">
        <f t="shared" si="0"/>
        <v>1782</v>
      </c>
    </row>
    <row r="18" spans="1:17" ht="12.75">
      <c r="A18" s="41" t="s">
        <v>25</v>
      </c>
      <c r="B18" s="43">
        <f>SUM(B8:B17)</f>
        <v>90</v>
      </c>
      <c r="C18" s="7">
        <f>SUM(C8:C17)</f>
        <v>113</v>
      </c>
      <c r="D18" s="43">
        <f>SUM(D10:D17)</f>
        <v>145</v>
      </c>
      <c r="E18" s="7">
        <v>1348</v>
      </c>
      <c r="F18" s="43">
        <v>87</v>
      </c>
      <c r="G18" s="7">
        <f>SUM(G8:G17)</f>
        <v>60</v>
      </c>
      <c r="H18" s="43">
        <f>SUM(H8:H17)</f>
        <v>575</v>
      </c>
      <c r="I18" s="7">
        <v>69</v>
      </c>
      <c r="J18" s="7">
        <f>SUM(J8:J17)</f>
        <v>15</v>
      </c>
      <c r="K18" s="43">
        <f>SUM(K8:K17)</f>
        <v>163</v>
      </c>
      <c r="L18" s="7">
        <f>SUM(L13:L17)</f>
        <v>12</v>
      </c>
      <c r="M18" s="43">
        <f>SUM(M8:M17)</f>
        <v>76</v>
      </c>
      <c r="N18" s="43">
        <f>SUM(N8:N17)</f>
        <v>29</v>
      </c>
      <c r="O18" s="43">
        <f>SUM(O8:O17)</f>
        <v>18</v>
      </c>
      <c r="P18" s="43">
        <f>SUM(P8:P17)</f>
        <v>75</v>
      </c>
      <c r="Q18" s="43">
        <f>SUM(Q8:Q17)</f>
        <v>2875</v>
      </c>
    </row>
    <row r="19" spans="3:12" ht="12.75">
      <c r="C19" s="8"/>
      <c r="E19" s="8"/>
      <c r="G19" s="8"/>
      <c r="I19" s="8"/>
      <c r="J19" s="8"/>
      <c r="L19" s="8"/>
    </row>
    <row r="20" spans="1:17" ht="12.75">
      <c r="A20" s="44" t="s">
        <v>39</v>
      </c>
      <c r="B20" s="61">
        <v>4</v>
      </c>
      <c r="C20" s="10">
        <v>4</v>
      </c>
      <c r="D20" s="61">
        <v>11</v>
      </c>
      <c r="E20" s="10">
        <v>55</v>
      </c>
      <c r="F20" s="61">
        <v>4</v>
      </c>
      <c r="G20" s="10">
        <v>6</v>
      </c>
      <c r="H20" s="61">
        <v>49</v>
      </c>
      <c r="I20" s="10">
        <v>8</v>
      </c>
      <c r="J20" s="10">
        <v>1</v>
      </c>
      <c r="K20" s="61">
        <v>12</v>
      </c>
      <c r="L20" s="10">
        <v>1</v>
      </c>
      <c r="M20" s="61">
        <v>6</v>
      </c>
      <c r="N20" s="61">
        <v>2</v>
      </c>
      <c r="O20" s="61">
        <v>1</v>
      </c>
      <c r="P20" s="61">
        <v>2</v>
      </c>
      <c r="Q20" s="61">
        <f>SUM(B20:P20)</f>
        <v>166</v>
      </c>
    </row>
    <row r="22" ht="12.75">
      <c r="B22" t="s">
        <v>61</v>
      </c>
    </row>
    <row r="23" ht="12.75">
      <c r="B23" t="s">
        <v>62</v>
      </c>
    </row>
    <row r="24" ht="12.75">
      <c r="A24" s="65"/>
    </row>
    <row r="25" spans="1:18" ht="12.75">
      <c r="A25" s="95" t="s">
        <v>36</v>
      </c>
      <c r="B25" s="96">
        <f>SUM(B8:B11)</f>
        <v>1</v>
      </c>
      <c r="C25" s="96">
        <f aca="true" t="shared" si="1" ref="C25:P25">SUM(C8:C11)</f>
        <v>1</v>
      </c>
      <c r="D25" s="96">
        <f t="shared" si="1"/>
        <v>5</v>
      </c>
      <c r="E25" s="96">
        <f t="shared" si="1"/>
        <v>8</v>
      </c>
      <c r="F25" s="96">
        <f t="shared" si="1"/>
        <v>1</v>
      </c>
      <c r="G25" s="96">
        <f t="shared" si="1"/>
        <v>0</v>
      </c>
      <c r="H25" s="96">
        <f t="shared" si="1"/>
        <v>18</v>
      </c>
      <c r="I25" s="96">
        <f t="shared" si="1"/>
        <v>5</v>
      </c>
      <c r="J25" s="96">
        <f t="shared" si="1"/>
        <v>1</v>
      </c>
      <c r="K25" s="96">
        <f t="shared" si="1"/>
        <v>7</v>
      </c>
      <c r="L25" s="96">
        <f t="shared" si="1"/>
        <v>0</v>
      </c>
      <c r="M25" s="96">
        <f t="shared" si="1"/>
        <v>3</v>
      </c>
      <c r="N25" s="96">
        <f t="shared" si="1"/>
        <v>0</v>
      </c>
      <c r="O25" s="96">
        <f t="shared" si="1"/>
        <v>0</v>
      </c>
      <c r="P25" s="96">
        <f t="shared" si="1"/>
        <v>0</v>
      </c>
      <c r="Q25" s="97">
        <f>SUM(B25:P25)</f>
        <v>50</v>
      </c>
      <c r="R25" s="36"/>
    </row>
    <row r="26" spans="1:18" ht="12.75">
      <c r="A26" s="95" t="s">
        <v>37</v>
      </c>
      <c r="B26" s="98">
        <f>SUM(B8:B16)</f>
        <v>30</v>
      </c>
      <c r="C26" s="98">
        <f aca="true" t="shared" si="2" ref="C26:P26">SUM(C8:C16)</f>
        <v>58</v>
      </c>
      <c r="D26" s="98">
        <f t="shared" si="2"/>
        <v>104</v>
      </c>
      <c r="E26" s="98">
        <f t="shared" si="2"/>
        <v>376</v>
      </c>
      <c r="F26" s="98">
        <f t="shared" si="2"/>
        <v>38</v>
      </c>
      <c r="G26" s="98">
        <f t="shared" si="2"/>
        <v>0</v>
      </c>
      <c r="H26" s="98">
        <f t="shared" si="2"/>
        <v>267</v>
      </c>
      <c r="I26" s="98">
        <f t="shared" si="2"/>
        <v>47</v>
      </c>
      <c r="J26" s="98">
        <f t="shared" si="2"/>
        <v>9</v>
      </c>
      <c r="K26" s="98">
        <f t="shared" si="2"/>
        <v>72</v>
      </c>
      <c r="L26" s="98">
        <f t="shared" si="2"/>
        <v>7</v>
      </c>
      <c r="M26" s="98">
        <f t="shared" si="2"/>
        <v>40</v>
      </c>
      <c r="N26" s="98">
        <f t="shared" si="2"/>
        <v>13</v>
      </c>
      <c r="O26" s="98">
        <f t="shared" si="2"/>
        <v>6</v>
      </c>
      <c r="P26" s="98">
        <f t="shared" si="2"/>
        <v>26</v>
      </c>
      <c r="Q26" s="97">
        <f>SUM(B26:P26)</f>
        <v>1093</v>
      </c>
      <c r="R26" s="36"/>
    </row>
    <row r="27" spans="1:18" ht="12.75">
      <c r="A27" s="95" t="s">
        <v>35</v>
      </c>
      <c r="B27" s="96">
        <f>B17</f>
        <v>60</v>
      </c>
      <c r="C27" s="96">
        <f aca="true" t="shared" si="3" ref="C27:P27">C17</f>
        <v>55</v>
      </c>
      <c r="D27" s="96">
        <f t="shared" si="3"/>
        <v>41</v>
      </c>
      <c r="E27" s="96">
        <f t="shared" si="3"/>
        <v>972</v>
      </c>
      <c r="F27" s="96">
        <f t="shared" si="3"/>
        <v>49</v>
      </c>
      <c r="G27" s="96">
        <f t="shared" si="3"/>
        <v>60</v>
      </c>
      <c r="H27" s="96">
        <f t="shared" si="3"/>
        <v>308</v>
      </c>
      <c r="I27" s="96">
        <f t="shared" si="3"/>
        <v>22</v>
      </c>
      <c r="J27" s="96">
        <f t="shared" si="3"/>
        <v>6</v>
      </c>
      <c r="K27" s="96">
        <f t="shared" si="3"/>
        <v>91</v>
      </c>
      <c r="L27" s="96">
        <f t="shared" si="3"/>
        <v>5</v>
      </c>
      <c r="M27" s="96">
        <f t="shared" si="3"/>
        <v>36</v>
      </c>
      <c r="N27" s="96">
        <f t="shared" si="3"/>
        <v>16</v>
      </c>
      <c r="O27" s="96">
        <f t="shared" si="3"/>
        <v>12</v>
      </c>
      <c r="P27" s="96">
        <f t="shared" si="3"/>
        <v>49</v>
      </c>
      <c r="Q27" s="97">
        <f>SUM(B27:P27)</f>
        <v>1782</v>
      </c>
      <c r="R27" s="36"/>
    </row>
    <row r="28" spans="1:18" ht="12.75">
      <c r="A28" s="99" t="s">
        <v>38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  <c r="R28" s="36"/>
    </row>
    <row r="29" spans="1:18" ht="12.75">
      <c r="A29" s="3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6"/>
      <c r="R29" s="36"/>
    </row>
    <row r="30" spans="1:18" ht="12.75">
      <c r="A30" s="3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6"/>
      <c r="R30" s="36"/>
    </row>
    <row r="31" spans="1:18" ht="12.75">
      <c r="A31" s="36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66"/>
      <c r="R31" s="36"/>
    </row>
    <row r="32" spans="1:18" ht="12.75">
      <c r="A32" s="3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66"/>
      <c r="R32" s="36"/>
    </row>
    <row r="33" spans="1:18" ht="12.75">
      <c r="A33" s="36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66"/>
      <c r="R33" s="36"/>
    </row>
    <row r="34" spans="1:18" ht="12.75">
      <c r="A34" s="3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66"/>
      <c r="R34" s="36"/>
    </row>
    <row r="35" spans="1:18" ht="12.75">
      <c r="A35" s="3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66"/>
      <c r="R35" s="36"/>
    </row>
    <row r="36" spans="1:18" ht="12.75">
      <c r="A36" s="3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66"/>
      <c r="R36" s="36"/>
    </row>
    <row r="37" spans="1:18" ht="12.75">
      <c r="A37" s="38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36"/>
    </row>
    <row r="38" spans="1:18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2.75">
      <c r="A39" s="36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36"/>
    </row>
    <row r="40" spans="1:18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421875" style="0" bestFit="1" customWidth="1"/>
    <col min="2" max="8" width="9.140625" style="0" customWidth="1"/>
    <col min="9" max="16384" width="8.8515625" style="0" customWidth="1"/>
  </cols>
  <sheetData>
    <row r="2" spans="2:14" ht="12.75">
      <c r="B2" s="65">
        <v>2010</v>
      </c>
      <c r="C2" s="65">
        <v>2011</v>
      </c>
      <c r="D2" s="65">
        <v>2012</v>
      </c>
      <c r="E2" s="65">
        <v>2013</v>
      </c>
      <c r="F2" s="65">
        <v>2014</v>
      </c>
      <c r="G2" s="65">
        <v>2015</v>
      </c>
      <c r="H2" s="65">
        <v>2016</v>
      </c>
      <c r="I2" s="65">
        <v>2017</v>
      </c>
      <c r="J2" s="65">
        <v>2018</v>
      </c>
      <c r="K2" s="65">
        <v>2019</v>
      </c>
      <c r="L2" s="65">
        <v>2020</v>
      </c>
      <c r="M2" s="65">
        <v>2021</v>
      </c>
      <c r="N2" s="65">
        <v>2022</v>
      </c>
    </row>
    <row r="3" spans="1:14" ht="12.75">
      <c r="A3" s="65" t="s">
        <v>36</v>
      </c>
      <c r="B3">
        <f>'2010'!Q25</f>
        <v>50</v>
      </c>
      <c r="C3">
        <f>'2011'!Q20</f>
        <v>47</v>
      </c>
      <c r="D3">
        <f>'2012'!Q20</f>
        <v>49</v>
      </c>
      <c r="E3">
        <f>'2013'!U20</f>
        <v>52</v>
      </c>
      <c r="F3">
        <f>'2014'!U20</f>
        <v>53</v>
      </c>
      <c r="G3">
        <f>'2015'!Y20</f>
        <v>53</v>
      </c>
      <c r="H3">
        <f>'2016'!Y20</f>
        <v>56</v>
      </c>
      <c r="I3">
        <f>'2017'!Y22</f>
        <v>56</v>
      </c>
      <c r="J3">
        <f>'2018'!Y22</f>
        <v>57</v>
      </c>
      <c r="K3">
        <f>'2019'!Y22</f>
        <v>60</v>
      </c>
      <c r="L3">
        <f>'2020'!Z22</f>
        <v>58</v>
      </c>
      <c r="M3">
        <f>'2021'!Z22</f>
        <v>57</v>
      </c>
      <c r="N3">
        <f>'2022'!Z22</f>
        <v>55</v>
      </c>
    </row>
    <row r="4" spans="1:14" ht="12.75">
      <c r="A4" s="137" t="s">
        <v>98</v>
      </c>
      <c r="B4">
        <f>'2010'!Q26</f>
        <v>1093</v>
      </c>
      <c r="C4">
        <f>'2011'!Q21</f>
        <v>1162</v>
      </c>
      <c r="D4">
        <f>'2012'!Q21</f>
        <v>1264</v>
      </c>
      <c r="E4">
        <f>'2013'!U21</f>
        <v>1312</v>
      </c>
      <c r="F4">
        <f>'2014'!U21</f>
        <v>1359</v>
      </c>
      <c r="G4">
        <f>'2015'!Y21</f>
        <v>1437</v>
      </c>
      <c r="H4">
        <f>'2016'!Y21</f>
        <v>1473</v>
      </c>
      <c r="I4">
        <f>'2017'!Y23</f>
        <v>1494</v>
      </c>
      <c r="J4">
        <f>'2018'!Y23</f>
        <v>1556</v>
      </c>
      <c r="K4">
        <f>'2019'!Y23</f>
        <v>1528</v>
      </c>
      <c r="L4">
        <f>'2020'!Z23</f>
        <v>1593</v>
      </c>
      <c r="M4">
        <f>'2021'!Z23</f>
        <v>1525</v>
      </c>
      <c r="N4">
        <f>'2022'!Z23</f>
        <v>1715</v>
      </c>
    </row>
    <row r="5" spans="1:14" ht="12.75">
      <c r="A5" s="138" t="s">
        <v>35</v>
      </c>
      <c r="B5">
        <f>'2010'!Q27</f>
        <v>1782</v>
      </c>
      <c r="C5">
        <f>'2011'!Q22</f>
        <v>1729</v>
      </c>
      <c r="D5">
        <f>'2012'!Q22</f>
        <v>1605</v>
      </c>
      <c r="E5">
        <f>'2013'!U22</f>
        <v>1682</v>
      </c>
      <c r="F5">
        <f>'2014'!U22</f>
        <v>1697</v>
      </c>
      <c r="G5">
        <f>'2015'!Y22</f>
        <v>1860</v>
      </c>
      <c r="H5">
        <f>'2016'!Y22</f>
        <v>1763</v>
      </c>
      <c r="I5">
        <f>'2017'!Y24</f>
        <v>1769</v>
      </c>
      <c r="J5">
        <f>'2018'!Y24</f>
        <v>1831</v>
      </c>
      <c r="K5">
        <f>'2019'!Y24</f>
        <v>1943</v>
      </c>
      <c r="L5">
        <f>'2020'!Z24</f>
        <v>1910</v>
      </c>
      <c r="M5">
        <f>'2021'!Z24</f>
        <v>1827</v>
      </c>
      <c r="N5">
        <f>'2022'!Z24</f>
        <v>1715</v>
      </c>
    </row>
    <row r="6" spans="1:14" s="65" customFormat="1" ht="12.75">
      <c r="A6" s="135" t="s">
        <v>25</v>
      </c>
      <c r="B6" s="65">
        <f>'2010'!Q18</f>
        <v>2875</v>
      </c>
      <c r="C6" s="65">
        <f>'2011'!Q18</f>
        <v>2891</v>
      </c>
      <c r="D6" s="65">
        <f>'2012'!Q18</f>
        <v>2812</v>
      </c>
      <c r="E6" s="65">
        <f>'2013'!U18</f>
        <v>2995</v>
      </c>
      <c r="F6" s="65">
        <f>'2014'!U18</f>
        <v>3056</v>
      </c>
      <c r="G6" s="65">
        <f>'2015'!Y18</f>
        <v>3296</v>
      </c>
      <c r="H6" s="65">
        <f>'2016'!Y18</f>
        <v>3236</v>
      </c>
      <c r="I6" s="65">
        <f>'2017'!Y18</f>
        <v>3263</v>
      </c>
      <c r="J6" s="65">
        <f>'2018'!Y18</f>
        <v>3387</v>
      </c>
      <c r="K6" s="65">
        <f>'2019'!Y18</f>
        <v>3471</v>
      </c>
      <c r="L6" s="65">
        <f>'2020'!Z18</f>
        <v>3503</v>
      </c>
      <c r="M6" s="65">
        <f>'2021'!Z18</f>
        <v>3352</v>
      </c>
      <c r="N6" s="65">
        <f>'2022'!Z18</f>
        <v>3430</v>
      </c>
    </row>
    <row r="7" spans="1:14" ht="12.75">
      <c r="A7" s="136" t="s">
        <v>97</v>
      </c>
      <c r="B7">
        <f>'2010'!Q20</f>
        <v>166</v>
      </c>
      <c r="C7">
        <f>'2011'!Q25</f>
        <v>172</v>
      </c>
      <c r="D7">
        <f>'2012'!Q25</f>
        <v>172</v>
      </c>
      <c r="E7">
        <f>'2013'!U25</f>
        <v>191</v>
      </c>
      <c r="F7">
        <f>'2014'!U25</f>
        <v>196</v>
      </c>
      <c r="G7">
        <f>'2015'!Y25</f>
        <v>209</v>
      </c>
      <c r="H7">
        <f>'2016'!Y25</f>
        <v>208</v>
      </c>
      <c r="I7">
        <f>'2017'!Y26</f>
        <v>218</v>
      </c>
      <c r="J7">
        <f>'2018'!Y26</f>
        <v>221</v>
      </c>
      <c r="K7">
        <f>'2019'!Y26</f>
        <v>228</v>
      </c>
      <c r="L7">
        <f>'2020'!Z26</f>
        <v>229</v>
      </c>
      <c r="M7">
        <f>'2021'!Z26</f>
        <v>230</v>
      </c>
      <c r="N7">
        <f>'2022'!Z26</f>
        <v>240</v>
      </c>
    </row>
    <row r="8" spans="1:14" ht="12.75">
      <c r="A8" s="65" t="s">
        <v>99</v>
      </c>
      <c r="B8">
        <v>15</v>
      </c>
      <c r="C8">
        <v>15</v>
      </c>
      <c r="D8">
        <v>15</v>
      </c>
      <c r="E8">
        <v>19</v>
      </c>
      <c r="F8">
        <v>19</v>
      </c>
      <c r="G8">
        <v>23</v>
      </c>
      <c r="H8">
        <v>23</v>
      </c>
      <c r="I8">
        <v>23</v>
      </c>
      <c r="J8">
        <v>23</v>
      </c>
      <c r="K8">
        <v>23</v>
      </c>
      <c r="L8">
        <v>24</v>
      </c>
      <c r="M8">
        <v>24</v>
      </c>
      <c r="N8">
        <v>24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41"/>
  <sheetViews>
    <sheetView zoomScalePageLayoutView="0" workbookViewId="0" topLeftCell="A1">
      <selection activeCell="A6" sqref="A6:C6"/>
    </sheetView>
  </sheetViews>
  <sheetFormatPr defaultColWidth="11.421875" defaultRowHeight="12.75"/>
  <cols>
    <col min="1" max="1" width="22.421875" style="1" customWidth="1"/>
    <col min="2" max="3" width="50.7109375" style="1" customWidth="1"/>
    <col min="4" max="16384" width="11.421875" style="1" customWidth="1"/>
  </cols>
  <sheetData>
    <row r="1" spans="1:3" ht="13.5">
      <c r="A1" s="139"/>
      <c r="B1" s="139"/>
      <c r="C1" s="139"/>
    </row>
    <row r="4" spans="1:3" ht="13.5">
      <c r="A4" s="139" t="s">
        <v>0</v>
      </c>
      <c r="B4" s="139"/>
      <c r="C4" s="139"/>
    </row>
    <row r="6" spans="1:3" ht="12.75">
      <c r="A6" s="140" t="s">
        <v>172</v>
      </c>
      <c r="B6" s="140"/>
      <c r="C6" s="140"/>
    </row>
    <row r="7" spans="1:3" ht="12.75">
      <c r="A7" s="140" t="s">
        <v>120</v>
      </c>
      <c r="B7" s="140"/>
      <c r="C7" s="140"/>
    </row>
    <row r="8" ht="12.75">
      <c r="A8" s="3" t="s">
        <v>64</v>
      </c>
    </row>
    <row r="9" spans="1:4" s="8" customFormat="1" ht="30" customHeight="1">
      <c r="A9" s="81" t="s">
        <v>67</v>
      </c>
      <c r="B9" s="83" t="s">
        <v>93</v>
      </c>
      <c r="C9" s="83" t="s">
        <v>92</v>
      </c>
      <c r="D9" s="1"/>
    </row>
    <row r="10" spans="1:4" s="8" customFormat="1" ht="30" customHeight="1">
      <c r="A10" s="109" t="s">
        <v>63</v>
      </c>
      <c r="B10" s="82" t="s">
        <v>96</v>
      </c>
      <c r="C10" s="82"/>
      <c r="D10" s="1"/>
    </row>
    <row r="11" spans="1:4" s="8" customFormat="1" ht="30" customHeight="1">
      <c r="A11" s="109" t="s">
        <v>65</v>
      </c>
      <c r="B11" s="82" t="s">
        <v>173</v>
      </c>
      <c r="C11" s="82"/>
      <c r="D11" s="1"/>
    </row>
    <row r="12" spans="1:3" ht="30" customHeight="1">
      <c r="A12" s="109" t="s">
        <v>115</v>
      </c>
      <c r="B12" s="82" t="s">
        <v>168</v>
      </c>
      <c r="C12" s="82"/>
    </row>
    <row r="13" spans="1:4" s="8" customFormat="1" ht="30" customHeight="1">
      <c r="A13" s="109" t="s">
        <v>66</v>
      </c>
      <c r="B13" s="82" t="s">
        <v>146</v>
      </c>
      <c r="C13" s="82"/>
      <c r="D13" s="1"/>
    </row>
    <row r="14" spans="1:4" s="8" customFormat="1" ht="30" customHeight="1">
      <c r="A14" s="109" t="s">
        <v>68</v>
      </c>
      <c r="B14" s="82" t="s">
        <v>147</v>
      </c>
      <c r="C14" s="82"/>
      <c r="D14" s="1"/>
    </row>
    <row r="15" spans="1:4" s="8" customFormat="1" ht="30" customHeight="1">
      <c r="A15" s="109" t="s">
        <v>69</v>
      </c>
      <c r="B15" s="82" t="s">
        <v>148</v>
      </c>
      <c r="C15" s="82"/>
      <c r="D15" s="1"/>
    </row>
    <row r="16" spans="1:4" s="8" customFormat="1" ht="30" customHeight="1">
      <c r="A16" s="109" t="s">
        <v>70</v>
      </c>
      <c r="B16" s="82" t="s">
        <v>149</v>
      </c>
      <c r="C16" s="82"/>
      <c r="D16" s="1"/>
    </row>
    <row r="17" spans="1:4" s="8" customFormat="1" ht="30" customHeight="1">
      <c r="A17" s="109" t="s">
        <v>71</v>
      </c>
      <c r="B17" s="82" t="s">
        <v>160</v>
      </c>
      <c r="C17" s="82"/>
      <c r="D17" s="1"/>
    </row>
    <row r="18" spans="1:4" s="8" customFormat="1" ht="30" customHeight="1">
      <c r="A18" s="109" t="s">
        <v>72</v>
      </c>
      <c r="B18" s="82" t="s">
        <v>150</v>
      </c>
      <c r="C18" s="82"/>
      <c r="D18" s="1"/>
    </row>
    <row r="19" spans="1:4" s="8" customFormat="1" ht="30" customHeight="1">
      <c r="A19" s="109" t="s">
        <v>73</v>
      </c>
      <c r="B19" s="82" t="s">
        <v>151</v>
      </c>
      <c r="C19" s="82"/>
      <c r="D19" s="1"/>
    </row>
    <row r="20" spans="1:4" s="8" customFormat="1" ht="30" customHeight="1">
      <c r="A20" s="109" t="s">
        <v>74</v>
      </c>
      <c r="B20" s="82" t="s">
        <v>108</v>
      </c>
      <c r="C20" s="82"/>
      <c r="D20" s="1"/>
    </row>
    <row r="21" spans="1:4" s="8" customFormat="1" ht="30" customHeight="1">
      <c r="A21" s="109" t="s">
        <v>75</v>
      </c>
      <c r="B21" s="82" t="s">
        <v>161</v>
      </c>
      <c r="C21" s="82"/>
      <c r="D21" s="1"/>
    </row>
    <row r="22" spans="1:4" s="8" customFormat="1" ht="30" customHeight="1">
      <c r="A22" s="109" t="s">
        <v>76</v>
      </c>
      <c r="B22" s="82" t="s">
        <v>152</v>
      </c>
      <c r="C22" s="82"/>
      <c r="D22" s="1"/>
    </row>
    <row r="23" spans="1:4" s="8" customFormat="1" ht="30" customHeight="1">
      <c r="A23" s="109" t="s">
        <v>77</v>
      </c>
      <c r="B23" s="82" t="s">
        <v>162</v>
      </c>
      <c r="C23" s="82"/>
      <c r="D23" s="1"/>
    </row>
    <row r="24" spans="1:4" s="8" customFormat="1" ht="30" customHeight="1">
      <c r="A24" s="109" t="s">
        <v>78</v>
      </c>
      <c r="B24" s="82" t="s">
        <v>169</v>
      </c>
      <c r="C24" s="82"/>
      <c r="D24" s="1"/>
    </row>
    <row r="25" spans="1:4" s="8" customFormat="1" ht="30" customHeight="1">
      <c r="A25" s="109" t="s">
        <v>79</v>
      </c>
      <c r="B25" s="82" t="s">
        <v>153</v>
      </c>
      <c r="C25" s="82"/>
      <c r="D25" s="1"/>
    </row>
    <row r="26" spans="1:4" s="8" customFormat="1" ht="30" customHeight="1">
      <c r="A26" s="109" t="s">
        <v>86</v>
      </c>
      <c r="B26" s="82" t="s">
        <v>163</v>
      </c>
      <c r="C26" s="82"/>
      <c r="D26" s="1"/>
    </row>
    <row r="27" spans="1:4" s="8" customFormat="1" ht="30" customHeight="1">
      <c r="A27" s="109" t="s">
        <v>80</v>
      </c>
      <c r="B27" s="82" t="s">
        <v>154</v>
      </c>
      <c r="C27" s="82"/>
      <c r="D27" s="1"/>
    </row>
    <row r="28" spans="1:230" ht="30" customHeight="1">
      <c r="A28" s="109" t="s">
        <v>81</v>
      </c>
      <c r="B28" s="82" t="s">
        <v>164</v>
      </c>
      <c r="C28" s="8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</row>
    <row r="29" spans="1:3" ht="30" customHeight="1">
      <c r="A29" s="109" t="s">
        <v>82</v>
      </c>
      <c r="B29" s="82" t="s">
        <v>155</v>
      </c>
      <c r="C29" s="82"/>
    </row>
    <row r="30" spans="1:3" ht="30" customHeight="1">
      <c r="A30" s="109" t="s">
        <v>83</v>
      </c>
      <c r="B30" s="82" t="s">
        <v>175</v>
      </c>
      <c r="C30" s="82"/>
    </row>
    <row r="31" spans="1:3" ht="30" customHeight="1">
      <c r="A31" s="109" t="s">
        <v>84</v>
      </c>
      <c r="B31" s="82" t="s">
        <v>156</v>
      </c>
      <c r="C31" s="82"/>
    </row>
    <row r="32" spans="1:3" ht="30" customHeight="1">
      <c r="A32" s="109" t="s">
        <v>85</v>
      </c>
      <c r="B32" s="82" t="s">
        <v>95</v>
      </c>
      <c r="C32" s="82"/>
    </row>
    <row r="33" spans="1:3" ht="30" customHeight="1">
      <c r="A33" s="109" t="s">
        <v>100</v>
      </c>
      <c r="B33" s="82" t="s">
        <v>157</v>
      </c>
      <c r="C33" s="82"/>
    </row>
    <row r="34" ht="12.75">
      <c r="A34" s="3" t="s">
        <v>55</v>
      </c>
    </row>
    <row r="35" spans="1:3" ht="30" customHeight="1">
      <c r="A35" s="109" t="s">
        <v>121</v>
      </c>
      <c r="B35" s="82" t="s">
        <v>174</v>
      </c>
      <c r="C35" s="82"/>
    </row>
    <row r="37" ht="12.75">
      <c r="A37" s="3" t="s">
        <v>87</v>
      </c>
    </row>
    <row r="38" spans="1:3" ht="30" customHeight="1">
      <c r="A38" s="109" t="s">
        <v>88</v>
      </c>
      <c r="B38" s="124" t="s">
        <v>95</v>
      </c>
      <c r="C38" s="82"/>
    </row>
    <row r="39" spans="1:3" ht="30" customHeight="1">
      <c r="A39" s="109" t="s">
        <v>89</v>
      </c>
      <c r="B39" s="82" t="s">
        <v>149</v>
      </c>
      <c r="C39" s="82"/>
    </row>
    <row r="40" spans="1:3" ht="30" customHeight="1">
      <c r="A40" s="109" t="s">
        <v>90</v>
      </c>
      <c r="B40" s="82" t="s">
        <v>152</v>
      </c>
      <c r="C40" s="82"/>
    </row>
    <row r="41" spans="1:3" ht="30" customHeight="1">
      <c r="A41" s="109" t="s">
        <v>91</v>
      </c>
      <c r="B41" s="82" t="s">
        <v>96</v>
      </c>
      <c r="C41" s="82"/>
    </row>
  </sheetData>
  <sheetProtection/>
  <mergeCells count="4">
    <mergeCell ref="A1:C1"/>
    <mergeCell ref="A4:C4"/>
    <mergeCell ref="A6:C6"/>
    <mergeCell ref="A7:C7"/>
  </mergeCells>
  <printOptions/>
  <pageMargins left="0.511811023622047" right="0.511811023622047" top="0.196850393700787" bottom="0.393700787401575" header="0.31496062992126" footer="0.31496062992126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4"/>
  <sheetViews>
    <sheetView workbookViewId="0" topLeftCell="A1">
      <selection activeCell="A5" sqref="A5"/>
    </sheetView>
  </sheetViews>
  <sheetFormatPr defaultColWidth="11.421875" defaultRowHeight="12.75"/>
  <cols>
    <col min="1" max="1" width="18.28125" style="22" bestFit="1" customWidth="1"/>
    <col min="2" max="26" width="6.7109375" style="22" customWidth="1"/>
    <col min="27" max="16384" width="11.421875" style="22" customWidth="1"/>
  </cols>
  <sheetData>
    <row r="4" ht="13.5">
      <c r="N4" s="2" t="s">
        <v>0</v>
      </c>
    </row>
    <row r="5" ht="12.75">
      <c r="A5" s="3" t="s">
        <v>165</v>
      </c>
    </row>
    <row r="6" s="35" customFormat="1" ht="12.75"/>
    <row r="7" spans="1:32" s="90" customFormat="1" ht="12.75">
      <c r="A7" s="5" t="s">
        <v>2</v>
      </c>
      <c r="B7" s="6" t="s">
        <v>122</v>
      </c>
      <c r="C7" s="6" t="s">
        <v>123</v>
      </c>
      <c r="D7" s="6" t="s">
        <v>126</v>
      </c>
      <c r="E7" s="126" t="s">
        <v>125</v>
      </c>
      <c r="F7" s="6" t="s">
        <v>127</v>
      </c>
      <c r="G7" s="6" t="s">
        <v>128</v>
      </c>
      <c r="H7" s="6" t="s">
        <v>134</v>
      </c>
      <c r="I7" s="126" t="s">
        <v>129</v>
      </c>
      <c r="J7" s="6" t="s">
        <v>130</v>
      </c>
      <c r="K7" s="6" t="s">
        <v>131</v>
      </c>
      <c r="L7" s="6" t="s">
        <v>124</v>
      </c>
      <c r="M7" s="6" t="s">
        <v>132</v>
      </c>
      <c r="N7" s="126" t="s">
        <v>133</v>
      </c>
      <c r="O7" s="6" t="s">
        <v>135</v>
      </c>
      <c r="P7" s="6" t="s">
        <v>136</v>
      </c>
      <c r="Q7" s="6" t="s">
        <v>17</v>
      </c>
      <c r="R7" s="6" t="s">
        <v>137</v>
      </c>
      <c r="S7" s="6" t="s">
        <v>138</v>
      </c>
      <c r="T7" s="6" t="s">
        <v>139</v>
      </c>
      <c r="U7" s="6" t="s">
        <v>140</v>
      </c>
      <c r="V7" s="6" t="s">
        <v>141</v>
      </c>
      <c r="W7" s="6" t="s">
        <v>142</v>
      </c>
      <c r="X7" s="6" t="s">
        <v>143</v>
      </c>
      <c r="Y7" s="6" t="s">
        <v>144</v>
      </c>
      <c r="Z7" s="7" t="s">
        <v>25</v>
      </c>
      <c r="AC7" s="22"/>
      <c r="AD7" s="22"/>
      <c r="AE7" s="22"/>
      <c r="AF7" s="22"/>
    </row>
    <row r="8" spans="1:32" s="90" customFormat="1" ht="12.75">
      <c r="A8" s="9" t="s">
        <v>26</v>
      </c>
      <c r="B8" s="12"/>
      <c r="C8" s="17"/>
      <c r="D8" s="12"/>
      <c r="E8" s="127"/>
      <c r="F8" s="12"/>
      <c r="G8" s="12"/>
      <c r="H8" s="12"/>
      <c r="I8" s="127"/>
      <c r="J8" s="12"/>
      <c r="K8" s="12">
        <v>1</v>
      </c>
      <c r="L8" s="12"/>
      <c r="M8" s="12"/>
      <c r="N8" s="127">
        <v>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7">
        <f aca="true" t="shared" si="0" ref="Z8:Z26">SUM(B8:Y8)</f>
        <v>2</v>
      </c>
      <c r="AC8" s="22"/>
      <c r="AD8" s="22"/>
      <c r="AE8" s="22"/>
      <c r="AF8" s="22"/>
    </row>
    <row r="9" spans="1:32" s="90" customFormat="1" ht="12.75">
      <c r="A9" s="9" t="s">
        <v>27</v>
      </c>
      <c r="B9" s="93">
        <v>1</v>
      </c>
      <c r="C9" s="12"/>
      <c r="D9" s="14">
        <v>1</v>
      </c>
      <c r="E9" s="127"/>
      <c r="F9" s="12">
        <v>2</v>
      </c>
      <c r="G9" s="12"/>
      <c r="H9" s="12"/>
      <c r="I9" s="127"/>
      <c r="J9" s="15">
        <v>4</v>
      </c>
      <c r="K9" s="12"/>
      <c r="L9" s="12"/>
      <c r="M9" s="12"/>
      <c r="N9" s="12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7">
        <f t="shared" si="0"/>
        <v>8</v>
      </c>
      <c r="AC9" s="22"/>
      <c r="AD9" s="22"/>
      <c r="AE9" s="22"/>
      <c r="AF9" s="22"/>
    </row>
    <row r="10" spans="1:32" s="90" customFormat="1" ht="12.75">
      <c r="A10" s="9" t="s">
        <v>28</v>
      </c>
      <c r="B10" s="93"/>
      <c r="C10" s="16">
        <v>1</v>
      </c>
      <c r="D10" s="14">
        <v>2</v>
      </c>
      <c r="E10" s="127"/>
      <c r="F10" s="12">
        <v>4</v>
      </c>
      <c r="G10" s="12"/>
      <c r="H10" s="12"/>
      <c r="I10" s="127"/>
      <c r="J10" s="15">
        <v>9</v>
      </c>
      <c r="K10" s="12">
        <v>1</v>
      </c>
      <c r="L10" s="12"/>
      <c r="M10" s="12"/>
      <c r="N10" s="127"/>
      <c r="O10" s="12">
        <v>4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7">
        <f t="shared" si="0"/>
        <v>21</v>
      </c>
      <c r="AC10" s="22"/>
      <c r="AD10" s="22"/>
      <c r="AE10" s="22"/>
      <c r="AF10" s="22"/>
    </row>
    <row r="11" spans="1:32" s="90" customFormat="1" ht="12.75">
      <c r="A11" s="9" t="s">
        <v>29</v>
      </c>
      <c r="B11" s="93"/>
      <c r="C11" s="12"/>
      <c r="D11" s="14">
        <v>5</v>
      </c>
      <c r="E11" s="127"/>
      <c r="F11" s="12">
        <v>2</v>
      </c>
      <c r="G11" s="12"/>
      <c r="H11" s="12">
        <v>1</v>
      </c>
      <c r="I11" s="127"/>
      <c r="J11" s="15">
        <v>10</v>
      </c>
      <c r="K11" s="12">
        <v>3</v>
      </c>
      <c r="L11" s="12"/>
      <c r="M11" s="12"/>
      <c r="N11" s="127"/>
      <c r="O11" s="12">
        <v>3</v>
      </c>
      <c r="P11" s="12"/>
      <c r="Q11" s="12"/>
      <c r="R11" s="12"/>
      <c r="S11" s="12">
        <v>1</v>
      </c>
      <c r="T11" s="12"/>
      <c r="U11" s="12"/>
      <c r="V11" s="12"/>
      <c r="W11" s="17"/>
      <c r="X11" s="17"/>
      <c r="Y11" s="17">
        <v>1</v>
      </c>
      <c r="Z11" s="7">
        <f t="shared" si="0"/>
        <v>26</v>
      </c>
      <c r="AC11" s="22"/>
      <c r="AD11" s="22"/>
      <c r="AE11" s="22"/>
      <c r="AF11" s="22"/>
    </row>
    <row r="12" spans="1:32" s="90" customFormat="1" ht="12.75">
      <c r="A12" s="9" t="s">
        <v>30</v>
      </c>
      <c r="B12" s="93">
        <v>1</v>
      </c>
      <c r="C12" s="16">
        <v>3</v>
      </c>
      <c r="D12" s="14">
        <v>16</v>
      </c>
      <c r="E12" s="127"/>
      <c r="F12" s="12">
        <v>21</v>
      </c>
      <c r="G12" s="12"/>
      <c r="H12" s="12">
        <v>3</v>
      </c>
      <c r="I12" s="127">
        <v>6</v>
      </c>
      <c r="J12" s="15">
        <v>28</v>
      </c>
      <c r="K12" s="12">
        <v>8</v>
      </c>
      <c r="L12" s="12"/>
      <c r="M12" s="12"/>
      <c r="N12" s="127"/>
      <c r="O12" s="12">
        <v>2</v>
      </c>
      <c r="P12" s="12"/>
      <c r="Q12" s="12">
        <v>1</v>
      </c>
      <c r="R12" s="12"/>
      <c r="S12" s="12">
        <v>2</v>
      </c>
      <c r="T12" s="12">
        <v>1</v>
      </c>
      <c r="U12" s="93"/>
      <c r="V12" s="93"/>
      <c r="W12" s="12">
        <v>3</v>
      </c>
      <c r="X12" s="12">
        <v>1</v>
      </c>
      <c r="Y12" s="12">
        <v>1</v>
      </c>
      <c r="Z12" s="7">
        <f t="shared" si="0"/>
        <v>97</v>
      </c>
      <c r="AC12" s="22"/>
      <c r="AD12" s="22"/>
      <c r="AE12" s="22"/>
      <c r="AF12" s="22"/>
    </row>
    <row r="13" spans="1:32" s="90" customFormat="1" ht="12.75">
      <c r="A13" s="9" t="s">
        <v>31</v>
      </c>
      <c r="B13" s="93">
        <v>2</v>
      </c>
      <c r="C13" s="16">
        <v>10</v>
      </c>
      <c r="D13" s="14">
        <v>19</v>
      </c>
      <c r="E13" s="127">
        <v>1</v>
      </c>
      <c r="F13" s="12">
        <v>49</v>
      </c>
      <c r="G13" s="12">
        <v>2</v>
      </c>
      <c r="H13" s="12">
        <v>4</v>
      </c>
      <c r="I13" s="127">
        <v>5</v>
      </c>
      <c r="J13" s="15">
        <v>35</v>
      </c>
      <c r="K13" s="12">
        <v>8</v>
      </c>
      <c r="L13" s="12"/>
      <c r="M13" s="12">
        <v>1</v>
      </c>
      <c r="N13" s="127">
        <v>1</v>
      </c>
      <c r="O13" s="12">
        <v>6</v>
      </c>
      <c r="P13" s="12"/>
      <c r="Q13" s="12">
        <v>2</v>
      </c>
      <c r="R13" s="14"/>
      <c r="S13" s="12">
        <v>1</v>
      </c>
      <c r="T13" s="12">
        <v>1</v>
      </c>
      <c r="U13" s="93">
        <v>7</v>
      </c>
      <c r="V13" s="93">
        <v>1</v>
      </c>
      <c r="W13" s="12">
        <v>3</v>
      </c>
      <c r="X13" s="12">
        <v>8</v>
      </c>
      <c r="Y13" s="12">
        <v>6</v>
      </c>
      <c r="Z13" s="7">
        <f t="shared" si="0"/>
        <v>172</v>
      </c>
      <c r="AC13" s="22"/>
      <c r="AD13" s="22"/>
      <c r="AE13" s="22"/>
      <c r="AF13" s="22"/>
    </row>
    <row r="14" spans="1:32" s="90" customFormat="1" ht="12.75">
      <c r="A14" s="9" t="s">
        <v>32</v>
      </c>
      <c r="B14" s="93">
        <v>9</v>
      </c>
      <c r="C14" s="16">
        <v>7</v>
      </c>
      <c r="D14" s="14">
        <v>17</v>
      </c>
      <c r="E14" s="127">
        <v>2</v>
      </c>
      <c r="F14" s="12">
        <v>100</v>
      </c>
      <c r="G14" s="12">
        <v>1</v>
      </c>
      <c r="H14" s="12">
        <v>11</v>
      </c>
      <c r="I14" s="127">
        <v>2</v>
      </c>
      <c r="J14" s="15">
        <v>90</v>
      </c>
      <c r="K14" s="12">
        <v>18</v>
      </c>
      <c r="L14" s="12"/>
      <c r="M14" s="12">
        <v>1</v>
      </c>
      <c r="N14" s="127">
        <v>1</v>
      </c>
      <c r="O14" s="12">
        <v>18</v>
      </c>
      <c r="P14" s="12">
        <v>4</v>
      </c>
      <c r="Q14" s="12">
        <v>1</v>
      </c>
      <c r="R14" s="14">
        <v>2</v>
      </c>
      <c r="S14" s="12">
        <v>6</v>
      </c>
      <c r="T14" s="12">
        <v>3</v>
      </c>
      <c r="U14" s="93">
        <v>6</v>
      </c>
      <c r="V14" s="93">
        <v>0</v>
      </c>
      <c r="W14" s="12">
        <v>4</v>
      </c>
      <c r="X14" s="12">
        <v>6</v>
      </c>
      <c r="Y14" s="12">
        <v>7</v>
      </c>
      <c r="Z14" s="7">
        <f t="shared" si="0"/>
        <v>316</v>
      </c>
      <c r="AC14" s="22"/>
      <c r="AD14" s="22"/>
      <c r="AE14" s="22"/>
      <c r="AF14" s="22"/>
    </row>
    <row r="15" spans="1:32" s="90" customFormat="1" ht="12.75">
      <c r="A15" s="9" t="s">
        <v>33</v>
      </c>
      <c r="B15" s="93">
        <v>14</v>
      </c>
      <c r="C15" s="16">
        <v>19</v>
      </c>
      <c r="D15" s="14">
        <v>31</v>
      </c>
      <c r="E15" s="127">
        <v>5</v>
      </c>
      <c r="F15" s="12">
        <v>150</v>
      </c>
      <c r="G15" s="12">
        <v>3</v>
      </c>
      <c r="H15" s="12">
        <v>23</v>
      </c>
      <c r="I15" s="127">
        <v>11</v>
      </c>
      <c r="J15" s="15">
        <v>90</v>
      </c>
      <c r="K15" s="12">
        <v>14</v>
      </c>
      <c r="L15" s="12">
        <v>1</v>
      </c>
      <c r="M15" s="12">
        <v>3</v>
      </c>
      <c r="N15" s="127">
        <v>2</v>
      </c>
      <c r="O15" s="12">
        <v>23</v>
      </c>
      <c r="P15" s="12">
        <v>4</v>
      </c>
      <c r="Q15" s="12">
        <v>1</v>
      </c>
      <c r="R15" s="14">
        <v>2</v>
      </c>
      <c r="S15" s="12">
        <v>8</v>
      </c>
      <c r="T15" s="12">
        <v>8</v>
      </c>
      <c r="U15" s="93">
        <v>9</v>
      </c>
      <c r="V15" s="93">
        <v>1</v>
      </c>
      <c r="W15" s="12">
        <v>2</v>
      </c>
      <c r="X15" s="12">
        <v>19</v>
      </c>
      <c r="Y15" s="12">
        <v>12</v>
      </c>
      <c r="Z15" s="7">
        <f t="shared" si="0"/>
        <v>455</v>
      </c>
      <c r="AC15" s="22"/>
      <c r="AD15" s="22"/>
      <c r="AE15" s="22"/>
      <c r="AF15" s="22"/>
    </row>
    <row r="16" spans="1:32" s="90" customFormat="1" ht="12.75">
      <c r="A16" s="9" t="s">
        <v>34</v>
      </c>
      <c r="B16" s="93">
        <v>12</v>
      </c>
      <c r="C16" s="16">
        <v>11</v>
      </c>
      <c r="D16" s="14">
        <v>16</v>
      </c>
      <c r="E16" s="127">
        <v>7</v>
      </c>
      <c r="F16" s="12">
        <v>124</v>
      </c>
      <c r="G16" s="12">
        <v>11</v>
      </c>
      <c r="H16" s="12">
        <v>7</v>
      </c>
      <c r="I16" s="127">
        <v>9</v>
      </c>
      <c r="J16" s="15">
        <v>108</v>
      </c>
      <c r="K16" s="12">
        <v>6</v>
      </c>
      <c r="L16" s="12">
        <v>3</v>
      </c>
      <c r="M16" s="12">
        <v>2</v>
      </c>
      <c r="N16" s="127">
        <v>3</v>
      </c>
      <c r="O16" s="12">
        <v>18</v>
      </c>
      <c r="P16" s="12">
        <v>5</v>
      </c>
      <c r="Q16" s="12">
        <v>2</v>
      </c>
      <c r="R16" s="14">
        <v>1</v>
      </c>
      <c r="S16" s="12">
        <v>8</v>
      </c>
      <c r="T16" s="12">
        <v>3</v>
      </c>
      <c r="U16" s="93">
        <v>24</v>
      </c>
      <c r="V16" s="93">
        <v>2</v>
      </c>
      <c r="W16" s="12">
        <v>8</v>
      </c>
      <c r="X16" s="12">
        <v>30</v>
      </c>
      <c r="Y16" s="12">
        <v>8</v>
      </c>
      <c r="Z16" s="7">
        <f t="shared" si="0"/>
        <v>428</v>
      </c>
      <c r="AC16" s="22"/>
      <c r="AD16" s="22"/>
      <c r="AE16" s="22"/>
      <c r="AF16" s="22"/>
    </row>
    <row r="17" spans="1:32" s="90" customFormat="1" ht="12.75">
      <c r="A17" s="9" t="s">
        <v>35</v>
      </c>
      <c r="B17" s="93">
        <v>38</v>
      </c>
      <c r="C17" s="16">
        <v>28</v>
      </c>
      <c r="D17" s="14">
        <v>29</v>
      </c>
      <c r="E17" s="128">
        <v>8</v>
      </c>
      <c r="F17" s="12">
        <v>802</v>
      </c>
      <c r="G17" s="12">
        <v>24</v>
      </c>
      <c r="H17" s="12">
        <v>64</v>
      </c>
      <c r="I17" s="127">
        <v>27</v>
      </c>
      <c r="J17" s="15">
        <v>314</v>
      </c>
      <c r="K17" s="12">
        <v>32</v>
      </c>
      <c r="L17" s="12">
        <v>12</v>
      </c>
      <c r="M17" s="12">
        <v>34</v>
      </c>
      <c r="N17" s="127">
        <v>7</v>
      </c>
      <c r="O17" s="12">
        <v>129</v>
      </c>
      <c r="P17" s="12">
        <v>5</v>
      </c>
      <c r="Q17" s="12">
        <v>4</v>
      </c>
      <c r="R17" s="94">
        <v>7</v>
      </c>
      <c r="S17" s="12">
        <v>35</v>
      </c>
      <c r="T17" s="12">
        <v>10</v>
      </c>
      <c r="U17" s="93">
        <v>10</v>
      </c>
      <c r="V17" s="93">
        <v>16</v>
      </c>
      <c r="W17" s="12">
        <v>42</v>
      </c>
      <c r="X17" s="12">
        <v>127</v>
      </c>
      <c r="Y17" s="12">
        <v>23</v>
      </c>
      <c r="Z17" s="7">
        <f t="shared" si="0"/>
        <v>1827</v>
      </c>
      <c r="AC17" s="22"/>
      <c r="AD17" s="22"/>
      <c r="AE17" s="22"/>
      <c r="AF17" s="22"/>
    </row>
    <row r="18" spans="1:32" s="122" customFormat="1" ht="13.5">
      <c r="A18" s="120" t="s">
        <v>25</v>
      </c>
      <c r="B18" s="121">
        <f aca="true" t="shared" si="1" ref="B18:Y18">SUM(B8:B17)</f>
        <v>77</v>
      </c>
      <c r="C18" s="121">
        <f t="shared" si="1"/>
        <v>79</v>
      </c>
      <c r="D18" s="121">
        <f t="shared" si="1"/>
        <v>136</v>
      </c>
      <c r="E18" s="129">
        <f t="shared" si="1"/>
        <v>23</v>
      </c>
      <c r="F18" s="121">
        <f t="shared" si="1"/>
        <v>1254</v>
      </c>
      <c r="G18" s="121">
        <f t="shared" si="1"/>
        <v>41</v>
      </c>
      <c r="H18" s="121">
        <f t="shared" si="1"/>
        <v>113</v>
      </c>
      <c r="I18" s="129">
        <f t="shared" si="1"/>
        <v>60</v>
      </c>
      <c r="J18" s="121">
        <f t="shared" si="1"/>
        <v>688</v>
      </c>
      <c r="K18" s="121">
        <f t="shared" si="1"/>
        <v>91</v>
      </c>
      <c r="L18" s="121">
        <f t="shared" si="1"/>
        <v>16</v>
      </c>
      <c r="M18" s="121">
        <f t="shared" si="1"/>
        <v>41</v>
      </c>
      <c r="N18" s="129">
        <f t="shared" si="1"/>
        <v>15</v>
      </c>
      <c r="O18" s="121">
        <f t="shared" si="1"/>
        <v>203</v>
      </c>
      <c r="P18" s="121">
        <f t="shared" si="1"/>
        <v>18</v>
      </c>
      <c r="Q18" s="121">
        <f t="shared" si="1"/>
        <v>11</v>
      </c>
      <c r="R18" s="121">
        <f t="shared" si="1"/>
        <v>12</v>
      </c>
      <c r="S18" s="121">
        <f t="shared" si="1"/>
        <v>61</v>
      </c>
      <c r="T18" s="121">
        <f t="shared" si="1"/>
        <v>26</v>
      </c>
      <c r="U18" s="121">
        <f t="shared" si="1"/>
        <v>56</v>
      </c>
      <c r="V18" s="121">
        <f t="shared" si="1"/>
        <v>20</v>
      </c>
      <c r="W18" s="121">
        <f t="shared" si="1"/>
        <v>62</v>
      </c>
      <c r="X18" s="121">
        <f t="shared" si="1"/>
        <v>191</v>
      </c>
      <c r="Y18" s="121">
        <f t="shared" si="1"/>
        <v>58</v>
      </c>
      <c r="Z18" s="121">
        <f t="shared" si="0"/>
        <v>3352</v>
      </c>
      <c r="AC18" s="123"/>
      <c r="AD18" s="123"/>
      <c r="AE18" s="123"/>
      <c r="AF18" s="123"/>
    </row>
    <row r="19" spans="1:32" s="90" customFormat="1" ht="12.75">
      <c r="A19" s="113" t="s">
        <v>102</v>
      </c>
      <c r="B19" s="114">
        <v>51</v>
      </c>
      <c r="C19" s="114">
        <v>55</v>
      </c>
      <c r="D19" s="114">
        <v>72</v>
      </c>
      <c r="E19" s="130">
        <v>17</v>
      </c>
      <c r="F19" s="114">
        <v>803</v>
      </c>
      <c r="G19" s="114"/>
      <c r="H19" s="114">
        <v>75</v>
      </c>
      <c r="I19" s="130">
        <v>32</v>
      </c>
      <c r="J19" s="114">
        <v>416</v>
      </c>
      <c r="K19" s="114">
        <v>53</v>
      </c>
      <c r="L19" s="114">
        <v>4</v>
      </c>
      <c r="M19" s="114">
        <v>25</v>
      </c>
      <c r="N19" s="130">
        <v>8</v>
      </c>
      <c r="O19" s="114">
        <v>143</v>
      </c>
      <c r="P19" s="114">
        <v>9</v>
      </c>
      <c r="Q19" s="114">
        <v>7</v>
      </c>
      <c r="R19" s="114"/>
      <c r="S19" s="114">
        <v>43</v>
      </c>
      <c r="T19" s="114">
        <v>10</v>
      </c>
      <c r="U19" s="114">
        <v>33</v>
      </c>
      <c r="V19" s="114">
        <v>15</v>
      </c>
      <c r="W19" s="114"/>
      <c r="X19" s="114">
        <v>116</v>
      </c>
      <c r="Y19" s="114">
        <v>30</v>
      </c>
      <c r="Z19" s="115">
        <f>SUM(B19:Y19)/SUM(B19:Y20)</f>
        <v>0.6231078158789002</v>
      </c>
      <c r="AC19" s="22"/>
      <c r="AD19" s="22"/>
      <c r="AE19" s="22"/>
      <c r="AF19" s="22"/>
    </row>
    <row r="20" spans="1:32" s="90" customFormat="1" ht="12.75">
      <c r="A20" s="116" t="s">
        <v>103</v>
      </c>
      <c r="B20" s="117">
        <v>26</v>
      </c>
      <c r="C20" s="117">
        <v>24</v>
      </c>
      <c r="D20" s="117">
        <v>64</v>
      </c>
      <c r="E20" s="131">
        <v>6</v>
      </c>
      <c r="F20" s="117">
        <v>451</v>
      </c>
      <c r="G20" s="117"/>
      <c r="H20" s="117">
        <v>38</v>
      </c>
      <c r="I20" s="131">
        <v>28</v>
      </c>
      <c r="J20" s="117">
        <v>272</v>
      </c>
      <c r="K20" s="117">
        <v>38</v>
      </c>
      <c r="L20" s="117">
        <v>12</v>
      </c>
      <c r="M20" s="117">
        <v>16</v>
      </c>
      <c r="N20" s="131">
        <v>7</v>
      </c>
      <c r="O20" s="117">
        <v>60</v>
      </c>
      <c r="P20" s="117">
        <v>9</v>
      </c>
      <c r="Q20" s="117">
        <v>4</v>
      </c>
      <c r="R20" s="117"/>
      <c r="S20" s="117">
        <v>18</v>
      </c>
      <c r="T20" s="117">
        <v>16</v>
      </c>
      <c r="U20" s="117">
        <v>23</v>
      </c>
      <c r="V20" s="117">
        <v>5</v>
      </c>
      <c r="W20" s="117"/>
      <c r="X20" s="117">
        <v>75</v>
      </c>
      <c r="Y20" s="117">
        <v>28</v>
      </c>
      <c r="Z20" s="125">
        <f>SUM(B20:Y20)/SUM(B19:Y20)</f>
        <v>0.37689218412109976</v>
      </c>
      <c r="AC20" s="22"/>
      <c r="AD20" s="22"/>
      <c r="AE20" s="22"/>
      <c r="AF20" s="22"/>
    </row>
    <row r="21" spans="1:32" s="90" customFormat="1" ht="12.75">
      <c r="A21" s="22"/>
      <c r="B21" s="22"/>
      <c r="C21" s="22"/>
      <c r="D21" s="22"/>
      <c r="E21" s="103"/>
      <c r="F21" s="22"/>
      <c r="G21" s="22"/>
      <c r="H21" s="22"/>
      <c r="I21" s="103"/>
      <c r="J21" s="22"/>
      <c r="K21" s="22"/>
      <c r="L21" s="22"/>
      <c r="M21" s="22"/>
      <c r="N21" s="103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7"/>
      <c r="AC21" s="22"/>
      <c r="AD21" s="22"/>
      <c r="AE21" s="22"/>
      <c r="AF21" s="22"/>
    </row>
    <row r="22" spans="1:32" s="90" customFormat="1" ht="12.75">
      <c r="A22" s="9" t="s">
        <v>36</v>
      </c>
      <c r="B22" s="12">
        <f aca="true" t="shared" si="2" ref="B22:Y22">SUM(B8:B11)</f>
        <v>1</v>
      </c>
      <c r="C22" s="12">
        <f t="shared" si="2"/>
        <v>1</v>
      </c>
      <c r="D22" s="12">
        <f t="shared" si="2"/>
        <v>8</v>
      </c>
      <c r="E22" s="127">
        <f t="shared" si="2"/>
        <v>0</v>
      </c>
      <c r="F22" s="12">
        <f t="shared" si="2"/>
        <v>8</v>
      </c>
      <c r="G22" s="12">
        <f t="shared" si="2"/>
        <v>0</v>
      </c>
      <c r="H22" s="12">
        <f t="shared" si="2"/>
        <v>1</v>
      </c>
      <c r="I22" s="127">
        <f t="shared" si="2"/>
        <v>0</v>
      </c>
      <c r="J22" s="12">
        <f t="shared" si="2"/>
        <v>23</v>
      </c>
      <c r="K22" s="12">
        <f t="shared" si="2"/>
        <v>5</v>
      </c>
      <c r="L22" s="12">
        <f>SUM(L8:L11)</f>
        <v>0</v>
      </c>
      <c r="M22" s="12">
        <f t="shared" si="2"/>
        <v>0</v>
      </c>
      <c r="N22" s="127">
        <f t="shared" si="2"/>
        <v>1</v>
      </c>
      <c r="O22" s="12">
        <f t="shared" si="2"/>
        <v>7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1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0</v>
      </c>
      <c r="Y22" s="12">
        <f t="shared" si="2"/>
        <v>1</v>
      </c>
      <c r="Z22" s="7">
        <f t="shared" si="0"/>
        <v>57</v>
      </c>
      <c r="AC22" s="22"/>
      <c r="AD22" s="22"/>
      <c r="AE22" s="22"/>
      <c r="AF22" s="22"/>
    </row>
    <row r="23" spans="1:32" s="90" customFormat="1" ht="12.75">
      <c r="A23" s="9" t="s">
        <v>104</v>
      </c>
      <c r="B23" s="12">
        <f aca="true" t="shared" si="3" ref="B23:Y23">SUM(B8:B16)</f>
        <v>39</v>
      </c>
      <c r="C23" s="12">
        <f t="shared" si="3"/>
        <v>51</v>
      </c>
      <c r="D23" s="12">
        <f t="shared" si="3"/>
        <v>107</v>
      </c>
      <c r="E23" s="127">
        <f t="shared" si="3"/>
        <v>15</v>
      </c>
      <c r="F23" s="12">
        <f t="shared" si="3"/>
        <v>452</v>
      </c>
      <c r="G23" s="12">
        <f t="shared" si="3"/>
        <v>17</v>
      </c>
      <c r="H23" s="12">
        <f t="shared" si="3"/>
        <v>49</v>
      </c>
      <c r="I23" s="127">
        <f t="shared" si="3"/>
        <v>33</v>
      </c>
      <c r="J23" s="12">
        <f t="shared" si="3"/>
        <v>374</v>
      </c>
      <c r="K23" s="12">
        <f>SUM(K8:K16)</f>
        <v>59</v>
      </c>
      <c r="L23" s="12">
        <f>SUM(L8:L16)</f>
        <v>4</v>
      </c>
      <c r="M23" s="12">
        <f t="shared" si="3"/>
        <v>7</v>
      </c>
      <c r="N23" s="127">
        <f t="shared" si="3"/>
        <v>8</v>
      </c>
      <c r="O23" s="12">
        <f t="shared" si="3"/>
        <v>74</v>
      </c>
      <c r="P23" s="12">
        <f t="shared" si="3"/>
        <v>13</v>
      </c>
      <c r="Q23" s="12">
        <f t="shared" si="3"/>
        <v>7</v>
      </c>
      <c r="R23" s="12">
        <f t="shared" si="3"/>
        <v>5</v>
      </c>
      <c r="S23" s="12">
        <f t="shared" si="3"/>
        <v>26</v>
      </c>
      <c r="T23" s="12">
        <f t="shared" si="3"/>
        <v>16</v>
      </c>
      <c r="U23" s="12">
        <f t="shared" si="3"/>
        <v>46</v>
      </c>
      <c r="V23" s="12">
        <f t="shared" si="3"/>
        <v>4</v>
      </c>
      <c r="W23" s="12">
        <f t="shared" si="3"/>
        <v>20</v>
      </c>
      <c r="X23" s="12">
        <f t="shared" si="3"/>
        <v>64</v>
      </c>
      <c r="Y23" s="12">
        <f t="shared" si="3"/>
        <v>35</v>
      </c>
      <c r="Z23" s="7">
        <f t="shared" si="0"/>
        <v>1525</v>
      </c>
      <c r="AC23" s="22"/>
      <c r="AD23" s="22"/>
      <c r="AE23" s="22"/>
      <c r="AF23" s="22"/>
    </row>
    <row r="24" spans="1:32" s="90" customFormat="1" ht="12.75">
      <c r="A24" s="9" t="s">
        <v>35</v>
      </c>
      <c r="B24" s="12">
        <f aca="true" t="shared" si="4" ref="B24:Y24">B17</f>
        <v>38</v>
      </c>
      <c r="C24" s="12">
        <f t="shared" si="4"/>
        <v>28</v>
      </c>
      <c r="D24" s="12">
        <f t="shared" si="4"/>
        <v>29</v>
      </c>
      <c r="E24" s="127">
        <f t="shared" si="4"/>
        <v>8</v>
      </c>
      <c r="F24" s="12">
        <f t="shared" si="4"/>
        <v>802</v>
      </c>
      <c r="G24" s="12">
        <f t="shared" si="4"/>
        <v>24</v>
      </c>
      <c r="H24" s="12">
        <f t="shared" si="4"/>
        <v>64</v>
      </c>
      <c r="I24" s="127">
        <f t="shared" si="4"/>
        <v>27</v>
      </c>
      <c r="J24" s="12">
        <f t="shared" si="4"/>
        <v>314</v>
      </c>
      <c r="K24" s="12">
        <f t="shared" si="4"/>
        <v>32</v>
      </c>
      <c r="L24" s="12">
        <f>L17</f>
        <v>12</v>
      </c>
      <c r="M24" s="12">
        <f t="shared" si="4"/>
        <v>34</v>
      </c>
      <c r="N24" s="127">
        <f t="shared" si="4"/>
        <v>7</v>
      </c>
      <c r="O24" s="12">
        <f t="shared" si="4"/>
        <v>129</v>
      </c>
      <c r="P24" s="12">
        <f t="shared" si="4"/>
        <v>5</v>
      </c>
      <c r="Q24" s="12">
        <f t="shared" si="4"/>
        <v>4</v>
      </c>
      <c r="R24" s="12">
        <f t="shared" si="4"/>
        <v>7</v>
      </c>
      <c r="S24" s="12">
        <f t="shared" si="4"/>
        <v>35</v>
      </c>
      <c r="T24" s="12">
        <f t="shared" si="4"/>
        <v>10</v>
      </c>
      <c r="U24" s="12">
        <f t="shared" si="4"/>
        <v>10</v>
      </c>
      <c r="V24" s="12">
        <f t="shared" si="4"/>
        <v>16</v>
      </c>
      <c r="W24" s="12">
        <f t="shared" si="4"/>
        <v>42</v>
      </c>
      <c r="X24" s="12">
        <f t="shared" si="4"/>
        <v>127</v>
      </c>
      <c r="Y24" s="12">
        <f t="shared" si="4"/>
        <v>23</v>
      </c>
      <c r="Z24" s="7">
        <f t="shared" si="0"/>
        <v>1827</v>
      </c>
      <c r="AC24" s="22"/>
      <c r="AD24" s="22"/>
      <c r="AE24" s="22"/>
      <c r="AF24" s="22"/>
    </row>
    <row r="25" spans="1:256" ht="12.75">
      <c r="A25" s="90"/>
      <c r="B25" s="90"/>
      <c r="C25" s="90"/>
      <c r="D25" s="90"/>
      <c r="E25" s="132"/>
      <c r="F25" s="90"/>
      <c r="G25" s="90"/>
      <c r="H25" s="90"/>
      <c r="I25" s="132"/>
      <c r="J25" s="90"/>
      <c r="K25" s="90"/>
      <c r="L25" s="90"/>
      <c r="M25" s="90"/>
      <c r="N25" s="132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102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8" ht="12.75">
      <c r="A26" s="9" t="s">
        <v>39</v>
      </c>
      <c r="B26" s="12">
        <v>4</v>
      </c>
      <c r="C26" s="12">
        <v>4</v>
      </c>
      <c r="D26" s="12">
        <v>12</v>
      </c>
      <c r="E26" s="127">
        <v>1</v>
      </c>
      <c r="F26" s="12">
        <v>55</v>
      </c>
      <c r="G26" s="12">
        <v>2</v>
      </c>
      <c r="H26" s="12">
        <v>8</v>
      </c>
      <c r="I26" s="127">
        <v>3</v>
      </c>
      <c r="J26" s="12">
        <v>58</v>
      </c>
      <c r="K26" s="12">
        <v>10</v>
      </c>
      <c r="L26" s="12">
        <v>2</v>
      </c>
      <c r="M26" s="12">
        <v>3</v>
      </c>
      <c r="N26" s="127">
        <v>1</v>
      </c>
      <c r="O26" s="12">
        <v>15</v>
      </c>
      <c r="P26" s="12">
        <v>1</v>
      </c>
      <c r="Q26" s="12">
        <v>1</v>
      </c>
      <c r="R26" s="12">
        <v>3</v>
      </c>
      <c r="S26" s="12">
        <v>5</v>
      </c>
      <c r="T26" s="12">
        <v>3</v>
      </c>
      <c r="U26" s="12">
        <v>7</v>
      </c>
      <c r="V26" s="12">
        <v>2</v>
      </c>
      <c r="W26" s="12">
        <v>3</v>
      </c>
      <c r="X26" s="12">
        <v>22</v>
      </c>
      <c r="Y26" s="12">
        <v>5</v>
      </c>
      <c r="Z26" s="7">
        <f t="shared" si="0"/>
        <v>230</v>
      </c>
      <c r="AB26" s="35"/>
    </row>
    <row r="27" spans="1:26" s="35" customFormat="1" ht="12.75">
      <c r="A27" s="9" t="s">
        <v>105</v>
      </c>
      <c r="B27" s="12" t="s">
        <v>107</v>
      </c>
      <c r="C27" s="12" t="s">
        <v>106</v>
      </c>
      <c r="D27" s="12" t="s">
        <v>107</v>
      </c>
      <c r="E27" s="127"/>
      <c r="F27" s="12" t="s">
        <v>106</v>
      </c>
      <c r="G27" s="12" t="s">
        <v>106</v>
      </c>
      <c r="H27" s="12" t="s">
        <v>107</v>
      </c>
      <c r="I27" s="127"/>
      <c r="J27" s="12" t="s">
        <v>106</v>
      </c>
      <c r="K27" s="12" t="s">
        <v>106</v>
      </c>
      <c r="L27" s="12" t="s">
        <v>106</v>
      </c>
      <c r="M27" s="12" t="s">
        <v>107</v>
      </c>
      <c r="N27" s="127"/>
      <c r="O27" s="12" t="s">
        <v>106</v>
      </c>
      <c r="P27" s="12" t="s">
        <v>106</v>
      </c>
      <c r="Q27" s="12" t="s">
        <v>106</v>
      </c>
      <c r="R27" s="12" t="s">
        <v>106</v>
      </c>
      <c r="S27" s="12" t="s">
        <v>106</v>
      </c>
      <c r="T27" s="12" t="s">
        <v>106</v>
      </c>
      <c r="U27" s="12" t="s">
        <v>106</v>
      </c>
      <c r="V27" s="12" t="s">
        <v>106</v>
      </c>
      <c r="W27" s="12" t="s">
        <v>106</v>
      </c>
      <c r="X27" s="12" t="s">
        <v>106</v>
      </c>
      <c r="Y27" s="12" t="s">
        <v>106</v>
      </c>
      <c r="Z27" s="7">
        <f>COUNTIF(B27:Y27,"YES")</f>
        <v>17</v>
      </c>
    </row>
    <row r="28" spans="1:26" s="35" customFormat="1" ht="12.75">
      <c r="A28" s="119"/>
      <c r="Z28" s="34"/>
    </row>
    <row r="30" spans="1:22" ht="12.75">
      <c r="A30" s="3" t="s">
        <v>166</v>
      </c>
      <c r="B30" s="2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2:3" ht="12.75">
      <c r="B31" s="35"/>
      <c r="C31" s="35"/>
    </row>
    <row r="32" spans="1:2" ht="12.75">
      <c r="A32" s="28" t="s">
        <v>2</v>
      </c>
      <c r="B32" s="126" t="s">
        <v>145</v>
      </c>
    </row>
    <row r="33" spans="1:2" ht="12.75">
      <c r="A33" s="30" t="s">
        <v>30</v>
      </c>
      <c r="B33" s="127"/>
    </row>
    <row r="34" spans="1:2" ht="12.75">
      <c r="A34" s="30" t="s">
        <v>31</v>
      </c>
      <c r="B34" s="127"/>
    </row>
    <row r="35" spans="1:2" ht="12.75">
      <c r="A35" s="30" t="s">
        <v>32</v>
      </c>
      <c r="B35" s="127">
        <v>1</v>
      </c>
    </row>
    <row r="36" spans="1:2" ht="12.75">
      <c r="A36" s="30" t="s">
        <v>33</v>
      </c>
      <c r="B36" s="127"/>
    </row>
    <row r="37" spans="1:2" ht="12.75">
      <c r="A37" s="30" t="s">
        <v>34</v>
      </c>
      <c r="B37" s="127">
        <v>1</v>
      </c>
    </row>
    <row r="38" spans="1:2" ht="12.75">
      <c r="A38" s="32" t="s">
        <v>35</v>
      </c>
      <c r="B38" s="128">
        <v>16</v>
      </c>
    </row>
    <row r="39" spans="1:6" s="122" customFormat="1" ht="13.5">
      <c r="A39" s="120" t="s">
        <v>25</v>
      </c>
      <c r="B39" s="129">
        <f>SUM(B33:B38)</f>
        <v>18</v>
      </c>
      <c r="C39" s="123"/>
      <c r="D39" s="123"/>
      <c r="E39" s="123"/>
      <c r="F39" s="123"/>
    </row>
    <row r="40" spans="1:2" ht="12.75">
      <c r="A40" s="3"/>
      <c r="B40" s="133"/>
    </row>
    <row r="41" spans="1:2" ht="12.75">
      <c r="A41" s="9" t="s">
        <v>39</v>
      </c>
      <c r="B41" s="127">
        <v>2</v>
      </c>
    </row>
    <row r="42" spans="1:2" ht="12.75">
      <c r="A42" s="9" t="s">
        <v>105</v>
      </c>
      <c r="B42" s="127" t="s">
        <v>107</v>
      </c>
    </row>
    <row r="44" ht="12.75">
      <c r="A44" s="103" t="s">
        <v>167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2"/>
  <sheetViews>
    <sheetView workbookViewId="0" topLeftCell="A1">
      <selection activeCell="A5" sqref="A5"/>
    </sheetView>
  </sheetViews>
  <sheetFormatPr defaultColWidth="11.421875" defaultRowHeight="12.75"/>
  <cols>
    <col min="1" max="1" width="18.28125" style="22" bestFit="1" customWidth="1"/>
    <col min="2" max="26" width="6.7109375" style="22" customWidth="1"/>
    <col min="27" max="16384" width="11.421875" style="22" customWidth="1"/>
  </cols>
  <sheetData>
    <row r="4" ht="13.5">
      <c r="N4" s="2" t="s">
        <v>0</v>
      </c>
    </row>
    <row r="5" ht="12.75">
      <c r="A5" s="3" t="s">
        <v>158</v>
      </c>
    </row>
    <row r="6" s="35" customFormat="1" ht="12.75"/>
    <row r="7" spans="1:32" s="90" customFormat="1" ht="12.75">
      <c r="A7" s="5" t="s">
        <v>2</v>
      </c>
      <c r="B7" s="6" t="s">
        <v>122</v>
      </c>
      <c r="C7" s="6" t="s">
        <v>123</v>
      </c>
      <c r="D7" s="6" t="s">
        <v>126</v>
      </c>
      <c r="E7" s="6" t="s">
        <v>125</v>
      </c>
      <c r="F7" s="6" t="s">
        <v>127</v>
      </c>
      <c r="G7" s="6" t="s">
        <v>128</v>
      </c>
      <c r="H7" s="6" t="s">
        <v>134</v>
      </c>
      <c r="I7" s="6" t="s">
        <v>129</v>
      </c>
      <c r="J7" s="6" t="s">
        <v>130</v>
      </c>
      <c r="K7" s="6" t="s">
        <v>131</v>
      </c>
      <c r="L7" s="6" t="s">
        <v>124</v>
      </c>
      <c r="M7" s="6" t="s">
        <v>132</v>
      </c>
      <c r="N7" s="6" t="s">
        <v>133</v>
      </c>
      <c r="O7" s="6" t="s">
        <v>135</v>
      </c>
      <c r="P7" s="6" t="s">
        <v>136</v>
      </c>
      <c r="Q7" s="6" t="s">
        <v>17</v>
      </c>
      <c r="R7" s="6" t="s">
        <v>137</v>
      </c>
      <c r="S7" s="6" t="s">
        <v>138</v>
      </c>
      <c r="T7" s="6" t="s">
        <v>139</v>
      </c>
      <c r="U7" s="6" t="s">
        <v>140</v>
      </c>
      <c r="V7" s="6" t="s">
        <v>141</v>
      </c>
      <c r="W7" s="6" t="s">
        <v>142</v>
      </c>
      <c r="X7" s="6" t="s">
        <v>143</v>
      </c>
      <c r="Y7" s="6" t="s">
        <v>144</v>
      </c>
      <c r="Z7" s="7" t="s">
        <v>25</v>
      </c>
      <c r="AC7" s="22"/>
      <c r="AD7" s="22"/>
      <c r="AE7" s="22"/>
      <c r="AF7" s="22"/>
    </row>
    <row r="8" spans="1:32" s="90" customFormat="1" ht="12.75">
      <c r="A8" s="9" t="s">
        <v>26</v>
      </c>
      <c r="B8" s="12"/>
      <c r="C8" s="17"/>
      <c r="D8" s="12"/>
      <c r="E8" s="12"/>
      <c r="F8" s="12"/>
      <c r="G8" s="12"/>
      <c r="H8" s="12"/>
      <c r="I8" s="12"/>
      <c r="J8" s="12"/>
      <c r="K8" s="12">
        <v>1</v>
      </c>
      <c r="L8" s="12"/>
      <c r="M8" s="12"/>
      <c r="N8" s="12">
        <v>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7">
        <f aca="true" t="shared" si="0" ref="Z8:Z26">SUM(B8:Y8)</f>
        <v>2</v>
      </c>
      <c r="AC8" s="22"/>
      <c r="AD8" s="22"/>
      <c r="AE8" s="22"/>
      <c r="AF8" s="22"/>
    </row>
    <row r="9" spans="1:32" s="90" customFormat="1" ht="12.75">
      <c r="A9" s="9" t="s">
        <v>27</v>
      </c>
      <c r="B9" s="93">
        <v>1</v>
      </c>
      <c r="C9" s="12"/>
      <c r="D9" s="14">
        <v>1</v>
      </c>
      <c r="E9" s="12"/>
      <c r="F9" s="12">
        <v>2</v>
      </c>
      <c r="G9" s="12"/>
      <c r="H9" s="12"/>
      <c r="I9" s="12"/>
      <c r="J9" s="15">
        <v>4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7">
        <f t="shared" si="0"/>
        <v>8</v>
      </c>
      <c r="AC9" s="22"/>
      <c r="AD9" s="22"/>
      <c r="AE9" s="22"/>
      <c r="AF9" s="22"/>
    </row>
    <row r="10" spans="1:32" s="90" customFormat="1" ht="12.75">
      <c r="A10" s="9" t="s">
        <v>28</v>
      </c>
      <c r="B10" s="93"/>
      <c r="C10" s="16">
        <v>1</v>
      </c>
      <c r="D10" s="14">
        <v>2</v>
      </c>
      <c r="E10" s="12"/>
      <c r="F10" s="12">
        <v>3</v>
      </c>
      <c r="G10" s="12"/>
      <c r="H10" s="12"/>
      <c r="I10" s="12"/>
      <c r="J10" s="15">
        <v>9</v>
      </c>
      <c r="K10" s="12">
        <v>1</v>
      </c>
      <c r="L10" s="12"/>
      <c r="M10" s="12"/>
      <c r="N10" s="12"/>
      <c r="O10" s="12">
        <v>5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7">
        <f t="shared" si="0"/>
        <v>21</v>
      </c>
      <c r="AC10" s="22"/>
      <c r="AD10" s="22"/>
      <c r="AE10" s="22"/>
      <c r="AF10" s="22"/>
    </row>
    <row r="11" spans="1:32" s="90" customFormat="1" ht="12.75">
      <c r="A11" s="9" t="s">
        <v>29</v>
      </c>
      <c r="B11" s="93"/>
      <c r="C11" s="12"/>
      <c r="D11" s="14">
        <v>5</v>
      </c>
      <c r="E11" s="12"/>
      <c r="F11" s="12">
        <v>3</v>
      </c>
      <c r="G11" s="12"/>
      <c r="H11" s="12">
        <v>1</v>
      </c>
      <c r="I11" s="12"/>
      <c r="J11" s="15">
        <v>10</v>
      </c>
      <c r="K11" s="12">
        <v>3</v>
      </c>
      <c r="L11" s="12"/>
      <c r="M11" s="12"/>
      <c r="N11" s="12"/>
      <c r="O11" s="12">
        <v>3</v>
      </c>
      <c r="P11" s="12"/>
      <c r="Q11" s="12"/>
      <c r="R11" s="12"/>
      <c r="S11" s="12">
        <v>1</v>
      </c>
      <c r="T11" s="12"/>
      <c r="U11" s="12"/>
      <c r="V11" s="12"/>
      <c r="W11" s="17"/>
      <c r="X11" s="17"/>
      <c r="Y11" s="17">
        <v>1</v>
      </c>
      <c r="Z11" s="7">
        <f t="shared" si="0"/>
        <v>27</v>
      </c>
      <c r="AC11" s="22"/>
      <c r="AD11" s="22"/>
      <c r="AE11" s="22"/>
      <c r="AF11" s="22"/>
    </row>
    <row r="12" spans="1:32" s="90" customFormat="1" ht="12.75">
      <c r="A12" s="9" t="s">
        <v>30</v>
      </c>
      <c r="B12" s="93">
        <v>1</v>
      </c>
      <c r="C12" s="16">
        <v>3</v>
      </c>
      <c r="D12" s="14">
        <v>16</v>
      </c>
      <c r="E12" s="12"/>
      <c r="F12" s="12">
        <v>20</v>
      </c>
      <c r="G12" s="12"/>
      <c r="H12" s="12">
        <v>3</v>
      </c>
      <c r="I12" s="12">
        <v>6</v>
      </c>
      <c r="J12" s="15">
        <v>31</v>
      </c>
      <c r="K12" s="12">
        <v>8</v>
      </c>
      <c r="L12" s="12"/>
      <c r="M12" s="12"/>
      <c r="N12" s="12"/>
      <c r="O12" s="12">
        <v>2</v>
      </c>
      <c r="P12" s="12"/>
      <c r="Q12" s="12">
        <v>1</v>
      </c>
      <c r="R12" s="12"/>
      <c r="S12" s="12">
        <v>2</v>
      </c>
      <c r="T12" s="12">
        <v>1</v>
      </c>
      <c r="U12" s="93"/>
      <c r="V12" s="93"/>
      <c r="W12" s="12">
        <v>3</v>
      </c>
      <c r="X12" s="12">
        <v>1</v>
      </c>
      <c r="Y12" s="12">
        <v>1</v>
      </c>
      <c r="Z12" s="7">
        <f t="shared" si="0"/>
        <v>99</v>
      </c>
      <c r="AC12" s="22"/>
      <c r="AD12" s="22"/>
      <c r="AE12" s="22"/>
      <c r="AF12" s="22"/>
    </row>
    <row r="13" spans="1:32" s="90" customFormat="1" ht="12.75">
      <c r="A13" s="9" t="s">
        <v>31</v>
      </c>
      <c r="B13" s="93">
        <v>3</v>
      </c>
      <c r="C13" s="16">
        <v>10</v>
      </c>
      <c r="D13" s="14">
        <v>20</v>
      </c>
      <c r="E13" s="12">
        <v>1</v>
      </c>
      <c r="F13" s="12">
        <v>50</v>
      </c>
      <c r="G13" s="12">
        <v>2</v>
      </c>
      <c r="H13" s="12">
        <v>5</v>
      </c>
      <c r="I13" s="12">
        <v>5</v>
      </c>
      <c r="J13" s="15">
        <v>37</v>
      </c>
      <c r="K13" s="12">
        <v>9</v>
      </c>
      <c r="L13" s="12"/>
      <c r="M13" s="12">
        <v>1</v>
      </c>
      <c r="N13" s="12">
        <v>1</v>
      </c>
      <c r="O13" s="12">
        <v>7</v>
      </c>
      <c r="P13" s="12"/>
      <c r="Q13" s="12">
        <v>2</v>
      </c>
      <c r="R13" s="14"/>
      <c r="S13" s="12">
        <v>1</v>
      </c>
      <c r="T13" s="12">
        <v>1</v>
      </c>
      <c r="U13" s="93">
        <v>7</v>
      </c>
      <c r="V13" s="93">
        <v>1</v>
      </c>
      <c r="W13" s="12">
        <v>4</v>
      </c>
      <c r="X13" s="12">
        <v>8</v>
      </c>
      <c r="Y13" s="12">
        <v>6</v>
      </c>
      <c r="Z13" s="7">
        <f t="shared" si="0"/>
        <v>181</v>
      </c>
      <c r="AC13" s="22"/>
      <c r="AD13" s="22"/>
      <c r="AE13" s="22"/>
      <c r="AF13" s="22"/>
    </row>
    <row r="14" spans="1:32" s="90" customFormat="1" ht="12.75">
      <c r="A14" s="9" t="s">
        <v>32</v>
      </c>
      <c r="B14" s="93">
        <v>10</v>
      </c>
      <c r="C14" s="16">
        <v>7</v>
      </c>
      <c r="D14" s="14">
        <v>18</v>
      </c>
      <c r="E14" s="12">
        <v>2</v>
      </c>
      <c r="F14" s="12">
        <v>107</v>
      </c>
      <c r="G14" s="12">
        <v>1</v>
      </c>
      <c r="H14" s="12">
        <v>11</v>
      </c>
      <c r="I14" s="12">
        <v>2</v>
      </c>
      <c r="J14" s="15">
        <v>93</v>
      </c>
      <c r="K14" s="12">
        <v>19</v>
      </c>
      <c r="L14" s="12"/>
      <c r="M14" s="12">
        <v>1</v>
      </c>
      <c r="N14" s="12">
        <v>1</v>
      </c>
      <c r="O14" s="12">
        <v>17</v>
      </c>
      <c r="P14" s="12">
        <v>4</v>
      </c>
      <c r="Q14" s="12">
        <v>1</v>
      </c>
      <c r="R14" s="14">
        <v>2</v>
      </c>
      <c r="S14" s="12">
        <v>5</v>
      </c>
      <c r="T14" s="12">
        <v>3</v>
      </c>
      <c r="U14" s="93">
        <v>6</v>
      </c>
      <c r="V14" s="93">
        <v>1</v>
      </c>
      <c r="W14" s="12">
        <v>3</v>
      </c>
      <c r="X14" s="12">
        <v>6</v>
      </c>
      <c r="Y14" s="12">
        <v>10</v>
      </c>
      <c r="Z14" s="7">
        <f t="shared" si="0"/>
        <v>330</v>
      </c>
      <c r="AC14" s="22"/>
      <c r="AD14" s="22"/>
      <c r="AE14" s="22"/>
      <c r="AF14" s="22"/>
    </row>
    <row r="15" spans="1:32" s="90" customFormat="1" ht="12.75">
      <c r="A15" s="9" t="s">
        <v>33</v>
      </c>
      <c r="B15" s="93">
        <v>15</v>
      </c>
      <c r="C15" s="16">
        <v>19</v>
      </c>
      <c r="D15" s="14">
        <v>32</v>
      </c>
      <c r="E15" s="12">
        <v>5</v>
      </c>
      <c r="F15" s="12">
        <v>147</v>
      </c>
      <c r="G15" s="12">
        <v>3</v>
      </c>
      <c r="H15" s="12">
        <v>23</v>
      </c>
      <c r="I15" s="12">
        <v>11</v>
      </c>
      <c r="J15" s="15">
        <v>99</v>
      </c>
      <c r="K15" s="12">
        <v>14</v>
      </c>
      <c r="L15" s="12">
        <v>1</v>
      </c>
      <c r="M15" s="12">
        <v>3</v>
      </c>
      <c r="N15" s="12">
        <v>2</v>
      </c>
      <c r="O15" s="12">
        <v>24</v>
      </c>
      <c r="P15" s="12">
        <v>4</v>
      </c>
      <c r="Q15" s="12">
        <v>1</v>
      </c>
      <c r="R15" s="14">
        <v>2</v>
      </c>
      <c r="S15" s="12">
        <v>8</v>
      </c>
      <c r="T15" s="12">
        <v>8</v>
      </c>
      <c r="U15" s="93">
        <v>9</v>
      </c>
      <c r="V15" s="93">
        <v>1</v>
      </c>
      <c r="W15" s="12">
        <v>1</v>
      </c>
      <c r="X15" s="12">
        <v>19</v>
      </c>
      <c r="Y15" s="12">
        <v>15</v>
      </c>
      <c r="Z15" s="7">
        <f t="shared" si="0"/>
        <v>466</v>
      </c>
      <c r="AC15" s="22"/>
      <c r="AD15" s="22"/>
      <c r="AE15" s="22"/>
      <c r="AF15" s="22"/>
    </row>
    <row r="16" spans="1:32" s="90" customFormat="1" ht="12.75">
      <c r="A16" s="9" t="s">
        <v>34</v>
      </c>
      <c r="B16" s="93">
        <v>12</v>
      </c>
      <c r="C16" s="16">
        <v>11</v>
      </c>
      <c r="D16" s="14">
        <v>16</v>
      </c>
      <c r="E16" s="12">
        <v>7</v>
      </c>
      <c r="F16" s="12">
        <v>127</v>
      </c>
      <c r="G16" s="12">
        <v>11</v>
      </c>
      <c r="H16" s="12">
        <v>7</v>
      </c>
      <c r="I16" s="12">
        <v>9</v>
      </c>
      <c r="J16" s="15">
        <v>129</v>
      </c>
      <c r="K16" s="12">
        <v>9</v>
      </c>
      <c r="L16" s="12">
        <v>4</v>
      </c>
      <c r="M16" s="12">
        <v>2</v>
      </c>
      <c r="N16" s="12">
        <v>3</v>
      </c>
      <c r="O16" s="12">
        <v>17</v>
      </c>
      <c r="P16" s="12">
        <v>5</v>
      </c>
      <c r="Q16" s="12">
        <v>3</v>
      </c>
      <c r="R16" s="14">
        <v>1</v>
      </c>
      <c r="S16" s="12">
        <v>10</v>
      </c>
      <c r="T16" s="12">
        <v>3</v>
      </c>
      <c r="U16" s="93">
        <v>24</v>
      </c>
      <c r="V16" s="93">
        <v>2</v>
      </c>
      <c r="W16" s="12">
        <v>8</v>
      </c>
      <c r="X16" s="12">
        <v>30</v>
      </c>
      <c r="Y16" s="12">
        <v>9</v>
      </c>
      <c r="Z16" s="7">
        <f t="shared" si="0"/>
        <v>459</v>
      </c>
      <c r="AC16" s="22"/>
      <c r="AD16" s="22"/>
      <c r="AE16" s="22"/>
      <c r="AF16" s="22"/>
    </row>
    <row r="17" spans="1:32" s="90" customFormat="1" ht="12.75">
      <c r="A17" s="9" t="s">
        <v>35</v>
      </c>
      <c r="B17" s="93">
        <v>40</v>
      </c>
      <c r="C17" s="16">
        <v>26</v>
      </c>
      <c r="D17" s="14">
        <v>25</v>
      </c>
      <c r="E17" s="17">
        <v>8</v>
      </c>
      <c r="F17" s="12">
        <v>810</v>
      </c>
      <c r="G17" s="12">
        <v>18</v>
      </c>
      <c r="H17" s="12">
        <v>55</v>
      </c>
      <c r="I17" s="12">
        <v>27</v>
      </c>
      <c r="J17" s="15">
        <v>362</v>
      </c>
      <c r="K17" s="12">
        <v>45</v>
      </c>
      <c r="L17" s="12">
        <v>14</v>
      </c>
      <c r="M17" s="12">
        <v>31</v>
      </c>
      <c r="N17" s="12">
        <v>7</v>
      </c>
      <c r="O17" s="12">
        <v>125</v>
      </c>
      <c r="P17" s="12">
        <v>5</v>
      </c>
      <c r="Q17" s="12">
        <v>6</v>
      </c>
      <c r="R17" s="94">
        <v>7</v>
      </c>
      <c r="S17" s="12">
        <v>34</v>
      </c>
      <c r="T17" s="12">
        <v>18</v>
      </c>
      <c r="U17" s="93">
        <v>10</v>
      </c>
      <c r="V17" s="93">
        <v>19</v>
      </c>
      <c r="W17" s="12">
        <v>42</v>
      </c>
      <c r="X17" s="12">
        <v>122</v>
      </c>
      <c r="Y17" s="12">
        <v>54</v>
      </c>
      <c r="Z17" s="7">
        <f t="shared" si="0"/>
        <v>1910</v>
      </c>
      <c r="AC17" s="22"/>
      <c r="AD17" s="22"/>
      <c r="AE17" s="22"/>
      <c r="AF17" s="22"/>
    </row>
    <row r="18" spans="1:32" s="122" customFormat="1" ht="13.5">
      <c r="A18" s="120" t="s">
        <v>25</v>
      </c>
      <c r="B18" s="121">
        <f aca="true" t="shared" si="1" ref="B18:Y18">SUM(B8:B17)</f>
        <v>82</v>
      </c>
      <c r="C18" s="121">
        <f t="shared" si="1"/>
        <v>77</v>
      </c>
      <c r="D18" s="121">
        <f t="shared" si="1"/>
        <v>135</v>
      </c>
      <c r="E18" s="121">
        <f t="shared" si="1"/>
        <v>23</v>
      </c>
      <c r="F18" s="121">
        <f t="shared" si="1"/>
        <v>1269</v>
      </c>
      <c r="G18" s="121">
        <f t="shared" si="1"/>
        <v>35</v>
      </c>
      <c r="H18" s="121">
        <f t="shared" si="1"/>
        <v>105</v>
      </c>
      <c r="I18" s="121">
        <f t="shared" si="1"/>
        <v>60</v>
      </c>
      <c r="J18" s="121">
        <f t="shared" si="1"/>
        <v>774</v>
      </c>
      <c r="K18" s="121">
        <f t="shared" si="1"/>
        <v>109</v>
      </c>
      <c r="L18" s="121">
        <f t="shared" si="1"/>
        <v>19</v>
      </c>
      <c r="M18" s="121">
        <f t="shared" si="1"/>
        <v>38</v>
      </c>
      <c r="N18" s="121">
        <f t="shared" si="1"/>
        <v>15</v>
      </c>
      <c r="O18" s="121">
        <f t="shared" si="1"/>
        <v>200</v>
      </c>
      <c r="P18" s="121">
        <f t="shared" si="1"/>
        <v>18</v>
      </c>
      <c r="Q18" s="121">
        <f t="shared" si="1"/>
        <v>14</v>
      </c>
      <c r="R18" s="121">
        <f t="shared" si="1"/>
        <v>12</v>
      </c>
      <c r="S18" s="121">
        <f t="shared" si="1"/>
        <v>61</v>
      </c>
      <c r="T18" s="121">
        <f t="shared" si="1"/>
        <v>34</v>
      </c>
      <c r="U18" s="121">
        <f t="shared" si="1"/>
        <v>56</v>
      </c>
      <c r="V18" s="121">
        <f t="shared" si="1"/>
        <v>24</v>
      </c>
      <c r="W18" s="121">
        <f t="shared" si="1"/>
        <v>61</v>
      </c>
      <c r="X18" s="121">
        <f t="shared" si="1"/>
        <v>186</v>
      </c>
      <c r="Y18" s="121">
        <f t="shared" si="1"/>
        <v>96</v>
      </c>
      <c r="Z18" s="121">
        <f t="shared" si="0"/>
        <v>3503</v>
      </c>
      <c r="AC18" s="123"/>
      <c r="AD18" s="123"/>
      <c r="AE18" s="123"/>
      <c r="AF18" s="123"/>
    </row>
    <row r="19" spans="1:32" s="90" customFormat="1" ht="12.75">
      <c r="A19" s="113" t="s">
        <v>102</v>
      </c>
      <c r="B19" s="114">
        <v>54</v>
      </c>
      <c r="C19" s="114">
        <v>55</v>
      </c>
      <c r="D19" s="114">
        <v>71</v>
      </c>
      <c r="E19" s="114">
        <v>17</v>
      </c>
      <c r="F19" s="114">
        <v>813</v>
      </c>
      <c r="G19" s="114">
        <v>17</v>
      </c>
      <c r="H19" s="114">
        <v>75</v>
      </c>
      <c r="I19" s="114">
        <v>32</v>
      </c>
      <c r="J19" s="114">
        <v>453</v>
      </c>
      <c r="K19" s="114">
        <v>64</v>
      </c>
      <c r="L19" s="114">
        <v>8</v>
      </c>
      <c r="M19" s="114">
        <v>22</v>
      </c>
      <c r="N19" s="114">
        <v>8</v>
      </c>
      <c r="O19" s="114">
        <v>145</v>
      </c>
      <c r="P19" s="114">
        <v>9</v>
      </c>
      <c r="Q19" s="114">
        <v>8</v>
      </c>
      <c r="R19" s="114">
        <v>0</v>
      </c>
      <c r="S19" s="114">
        <v>46</v>
      </c>
      <c r="T19" s="114">
        <v>18</v>
      </c>
      <c r="U19" s="114">
        <v>33</v>
      </c>
      <c r="V19" s="114">
        <v>16</v>
      </c>
      <c r="W19" s="114">
        <v>37</v>
      </c>
      <c r="X19" s="114">
        <v>115</v>
      </c>
      <c r="Y19" s="114">
        <v>52</v>
      </c>
      <c r="Z19" s="115">
        <f>SUM(B19:Y19)/SUM(B19:Y20)</f>
        <v>0.6210254941277571</v>
      </c>
      <c r="AC19" s="22"/>
      <c r="AD19" s="22"/>
      <c r="AE19" s="22"/>
      <c r="AF19" s="22"/>
    </row>
    <row r="20" spans="1:32" s="90" customFormat="1" ht="12.75">
      <c r="A20" s="116" t="s">
        <v>103</v>
      </c>
      <c r="B20" s="117">
        <v>28</v>
      </c>
      <c r="C20" s="117">
        <v>22</v>
      </c>
      <c r="D20" s="117">
        <v>64</v>
      </c>
      <c r="E20" s="117">
        <v>6</v>
      </c>
      <c r="F20" s="117">
        <v>456</v>
      </c>
      <c r="G20" s="117">
        <v>18</v>
      </c>
      <c r="H20" s="117">
        <v>30</v>
      </c>
      <c r="I20" s="117">
        <v>28</v>
      </c>
      <c r="J20" s="117">
        <v>321</v>
      </c>
      <c r="K20" s="117">
        <v>45</v>
      </c>
      <c r="L20" s="117">
        <v>11</v>
      </c>
      <c r="M20" s="117">
        <v>16</v>
      </c>
      <c r="N20" s="117">
        <v>7</v>
      </c>
      <c r="O20" s="117">
        <v>55</v>
      </c>
      <c r="P20" s="117">
        <v>9</v>
      </c>
      <c r="Q20" s="117">
        <v>6</v>
      </c>
      <c r="R20" s="117">
        <v>0</v>
      </c>
      <c r="S20" s="117">
        <v>15</v>
      </c>
      <c r="T20" s="117">
        <v>16</v>
      </c>
      <c r="U20" s="117">
        <v>23</v>
      </c>
      <c r="V20" s="117">
        <v>8</v>
      </c>
      <c r="W20" s="117">
        <v>24</v>
      </c>
      <c r="X20" s="117">
        <v>71</v>
      </c>
      <c r="Y20" s="117">
        <v>44</v>
      </c>
      <c r="Z20" s="125">
        <f>SUM(B20:Y20)/SUM(B19:Y20)</f>
        <v>0.3789745058722429</v>
      </c>
      <c r="AC20" s="22"/>
      <c r="AD20" s="22"/>
      <c r="AE20" s="22"/>
      <c r="AF20" s="22"/>
    </row>
    <row r="21" spans="1:32" s="90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7"/>
      <c r="AC21" s="22"/>
      <c r="AD21" s="22"/>
      <c r="AE21" s="22"/>
      <c r="AF21" s="22"/>
    </row>
    <row r="22" spans="1:32" s="90" customFormat="1" ht="12.75">
      <c r="A22" s="9" t="s">
        <v>36</v>
      </c>
      <c r="B22" s="12">
        <f aca="true" t="shared" si="2" ref="B22:Y22">SUM(B8:B11)</f>
        <v>1</v>
      </c>
      <c r="C22" s="12">
        <f t="shared" si="2"/>
        <v>1</v>
      </c>
      <c r="D22" s="12">
        <f t="shared" si="2"/>
        <v>8</v>
      </c>
      <c r="E22" s="12">
        <f t="shared" si="2"/>
        <v>0</v>
      </c>
      <c r="F22" s="12">
        <f t="shared" si="2"/>
        <v>8</v>
      </c>
      <c r="G22" s="12">
        <f t="shared" si="2"/>
        <v>0</v>
      </c>
      <c r="H22" s="12">
        <f t="shared" si="2"/>
        <v>1</v>
      </c>
      <c r="I22" s="12">
        <f t="shared" si="2"/>
        <v>0</v>
      </c>
      <c r="J22" s="12">
        <f t="shared" si="2"/>
        <v>23</v>
      </c>
      <c r="K22" s="12">
        <f t="shared" si="2"/>
        <v>5</v>
      </c>
      <c r="L22" s="12">
        <f>SUM(L8:L11)</f>
        <v>0</v>
      </c>
      <c r="M22" s="12">
        <f t="shared" si="2"/>
        <v>0</v>
      </c>
      <c r="N22" s="12">
        <f t="shared" si="2"/>
        <v>1</v>
      </c>
      <c r="O22" s="12">
        <f t="shared" si="2"/>
        <v>8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1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0</v>
      </c>
      <c r="Y22" s="12">
        <f t="shared" si="2"/>
        <v>1</v>
      </c>
      <c r="Z22" s="7">
        <f t="shared" si="0"/>
        <v>58</v>
      </c>
      <c r="AC22" s="22"/>
      <c r="AD22" s="22"/>
      <c r="AE22" s="22"/>
      <c r="AF22" s="22"/>
    </row>
    <row r="23" spans="1:32" s="90" customFormat="1" ht="12.75">
      <c r="A23" s="9" t="s">
        <v>104</v>
      </c>
      <c r="B23" s="12">
        <f aca="true" t="shared" si="3" ref="B23:Y23">SUM(B8:B16)</f>
        <v>42</v>
      </c>
      <c r="C23" s="12">
        <f t="shared" si="3"/>
        <v>51</v>
      </c>
      <c r="D23" s="12">
        <f t="shared" si="3"/>
        <v>110</v>
      </c>
      <c r="E23" s="12">
        <f t="shared" si="3"/>
        <v>15</v>
      </c>
      <c r="F23" s="12">
        <f t="shared" si="3"/>
        <v>459</v>
      </c>
      <c r="G23" s="12">
        <f t="shared" si="3"/>
        <v>17</v>
      </c>
      <c r="H23" s="12">
        <f t="shared" si="3"/>
        <v>50</v>
      </c>
      <c r="I23" s="12">
        <f t="shared" si="3"/>
        <v>33</v>
      </c>
      <c r="J23" s="12">
        <f t="shared" si="3"/>
        <v>412</v>
      </c>
      <c r="K23" s="12">
        <f>SUM(K8:K16)</f>
        <v>64</v>
      </c>
      <c r="L23" s="12">
        <f>SUM(L8:L16)</f>
        <v>5</v>
      </c>
      <c r="M23" s="12">
        <f t="shared" si="3"/>
        <v>7</v>
      </c>
      <c r="N23" s="12">
        <f t="shared" si="3"/>
        <v>8</v>
      </c>
      <c r="O23" s="12">
        <f t="shared" si="3"/>
        <v>75</v>
      </c>
      <c r="P23" s="12">
        <f t="shared" si="3"/>
        <v>13</v>
      </c>
      <c r="Q23" s="12">
        <f t="shared" si="3"/>
        <v>8</v>
      </c>
      <c r="R23" s="12">
        <f t="shared" si="3"/>
        <v>5</v>
      </c>
      <c r="S23" s="12">
        <f t="shared" si="3"/>
        <v>27</v>
      </c>
      <c r="T23" s="12">
        <f t="shared" si="3"/>
        <v>16</v>
      </c>
      <c r="U23" s="12">
        <f t="shared" si="3"/>
        <v>46</v>
      </c>
      <c r="V23" s="12">
        <f t="shared" si="3"/>
        <v>5</v>
      </c>
      <c r="W23" s="12">
        <f t="shared" si="3"/>
        <v>19</v>
      </c>
      <c r="X23" s="12">
        <f t="shared" si="3"/>
        <v>64</v>
      </c>
      <c r="Y23" s="12">
        <f t="shared" si="3"/>
        <v>42</v>
      </c>
      <c r="Z23" s="7">
        <f t="shared" si="0"/>
        <v>1593</v>
      </c>
      <c r="AC23" s="22"/>
      <c r="AD23" s="22"/>
      <c r="AE23" s="22"/>
      <c r="AF23" s="22"/>
    </row>
    <row r="24" spans="1:32" s="90" customFormat="1" ht="12.75">
      <c r="A24" s="9" t="s">
        <v>35</v>
      </c>
      <c r="B24" s="12">
        <f aca="true" t="shared" si="4" ref="B24:Y24">B17</f>
        <v>40</v>
      </c>
      <c r="C24" s="12">
        <f t="shared" si="4"/>
        <v>26</v>
      </c>
      <c r="D24" s="12">
        <f t="shared" si="4"/>
        <v>25</v>
      </c>
      <c r="E24" s="12">
        <f t="shared" si="4"/>
        <v>8</v>
      </c>
      <c r="F24" s="12">
        <f t="shared" si="4"/>
        <v>810</v>
      </c>
      <c r="G24" s="12">
        <f t="shared" si="4"/>
        <v>18</v>
      </c>
      <c r="H24" s="12">
        <f t="shared" si="4"/>
        <v>55</v>
      </c>
      <c r="I24" s="12">
        <f t="shared" si="4"/>
        <v>27</v>
      </c>
      <c r="J24" s="12">
        <f t="shared" si="4"/>
        <v>362</v>
      </c>
      <c r="K24" s="12">
        <f t="shared" si="4"/>
        <v>45</v>
      </c>
      <c r="L24" s="12">
        <f>L17</f>
        <v>14</v>
      </c>
      <c r="M24" s="12">
        <f t="shared" si="4"/>
        <v>31</v>
      </c>
      <c r="N24" s="12">
        <f t="shared" si="4"/>
        <v>7</v>
      </c>
      <c r="O24" s="12">
        <f t="shared" si="4"/>
        <v>125</v>
      </c>
      <c r="P24" s="12">
        <f t="shared" si="4"/>
        <v>5</v>
      </c>
      <c r="Q24" s="12">
        <f t="shared" si="4"/>
        <v>6</v>
      </c>
      <c r="R24" s="12">
        <f t="shared" si="4"/>
        <v>7</v>
      </c>
      <c r="S24" s="12">
        <f t="shared" si="4"/>
        <v>34</v>
      </c>
      <c r="T24" s="12">
        <f t="shared" si="4"/>
        <v>18</v>
      </c>
      <c r="U24" s="12">
        <f t="shared" si="4"/>
        <v>10</v>
      </c>
      <c r="V24" s="12">
        <f t="shared" si="4"/>
        <v>19</v>
      </c>
      <c r="W24" s="12">
        <f t="shared" si="4"/>
        <v>42</v>
      </c>
      <c r="X24" s="12">
        <f t="shared" si="4"/>
        <v>122</v>
      </c>
      <c r="Y24" s="12">
        <f t="shared" si="4"/>
        <v>54</v>
      </c>
      <c r="Z24" s="7">
        <f t="shared" si="0"/>
        <v>1910</v>
      </c>
      <c r="AC24" s="22"/>
      <c r="AD24" s="22"/>
      <c r="AE24" s="22"/>
      <c r="AF24" s="22"/>
    </row>
    <row r="25" spans="1:25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102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8" ht="12.75">
      <c r="A26" s="9" t="s">
        <v>39</v>
      </c>
      <c r="B26" s="12">
        <v>4</v>
      </c>
      <c r="C26" s="12">
        <v>4</v>
      </c>
      <c r="D26" s="12">
        <v>12</v>
      </c>
      <c r="E26" s="12">
        <v>1</v>
      </c>
      <c r="F26" s="12">
        <v>57</v>
      </c>
      <c r="G26" s="12">
        <v>1</v>
      </c>
      <c r="H26" s="12">
        <v>7</v>
      </c>
      <c r="I26" s="12">
        <v>3</v>
      </c>
      <c r="J26" s="12">
        <v>58</v>
      </c>
      <c r="K26" s="12">
        <v>9</v>
      </c>
      <c r="L26" s="12">
        <v>3</v>
      </c>
      <c r="M26" s="12">
        <v>3</v>
      </c>
      <c r="N26" s="12">
        <v>1</v>
      </c>
      <c r="O26" s="12">
        <v>15</v>
      </c>
      <c r="P26" s="12">
        <v>1</v>
      </c>
      <c r="Q26" s="12">
        <v>1</v>
      </c>
      <c r="R26" s="12">
        <v>3</v>
      </c>
      <c r="S26" s="12">
        <v>5</v>
      </c>
      <c r="T26" s="12">
        <v>3</v>
      </c>
      <c r="U26" s="12">
        <v>7</v>
      </c>
      <c r="V26" s="12">
        <v>2</v>
      </c>
      <c r="W26" s="12">
        <v>2</v>
      </c>
      <c r="X26" s="12">
        <v>21</v>
      </c>
      <c r="Y26" s="12">
        <v>6</v>
      </c>
      <c r="Z26" s="7">
        <f t="shared" si="0"/>
        <v>229</v>
      </c>
      <c r="AB26" s="35"/>
    </row>
    <row r="27" spans="1:26" s="35" customFormat="1" ht="12.75">
      <c r="A27" s="9" t="s">
        <v>105</v>
      </c>
      <c r="B27" s="12" t="s">
        <v>106</v>
      </c>
      <c r="C27" s="12" t="s">
        <v>106</v>
      </c>
      <c r="D27" s="12" t="s">
        <v>106</v>
      </c>
      <c r="E27" s="12" t="s">
        <v>107</v>
      </c>
      <c r="F27" s="12" t="s">
        <v>106</v>
      </c>
      <c r="G27" s="12" t="s">
        <v>106</v>
      </c>
      <c r="H27" s="12" t="s">
        <v>106</v>
      </c>
      <c r="I27" s="12" t="s">
        <v>106</v>
      </c>
      <c r="J27" s="12" t="s">
        <v>107</v>
      </c>
      <c r="K27" s="12" t="s">
        <v>106</v>
      </c>
      <c r="L27" s="12" t="s">
        <v>106</v>
      </c>
      <c r="M27" s="12" t="s">
        <v>106</v>
      </c>
      <c r="N27" s="12" t="s">
        <v>107</v>
      </c>
      <c r="O27" s="12" t="s">
        <v>106</v>
      </c>
      <c r="P27" s="12" t="s">
        <v>106</v>
      </c>
      <c r="Q27" s="12" t="s">
        <v>106</v>
      </c>
      <c r="R27" s="12" t="s">
        <v>106</v>
      </c>
      <c r="S27" s="12" t="s">
        <v>106</v>
      </c>
      <c r="T27" s="12" t="s">
        <v>106</v>
      </c>
      <c r="U27" s="12" t="s">
        <v>106</v>
      </c>
      <c r="V27" s="12" t="s">
        <v>107</v>
      </c>
      <c r="W27" s="12" t="s">
        <v>106</v>
      </c>
      <c r="X27" s="12" t="s">
        <v>106</v>
      </c>
      <c r="Y27" s="12" t="s">
        <v>106</v>
      </c>
      <c r="Z27" s="7">
        <f>COUNTIF(B27:Y27,"YES")</f>
        <v>20</v>
      </c>
    </row>
    <row r="28" spans="1:26" s="35" customFormat="1" ht="12.75">
      <c r="A28" s="119"/>
      <c r="Z28" s="34"/>
    </row>
    <row r="30" spans="1:22" ht="12.75">
      <c r="A30" s="3" t="s">
        <v>159</v>
      </c>
      <c r="B30" s="2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2:3" ht="12.75">
      <c r="B31" s="35"/>
      <c r="C31" s="35"/>
    </row>
    <row r="32" spans="1:2" ht="12.75">
      <c r="A32" s="28" t="s">
        <v>2</v>
      </c>
      <c r="B32" s="6" t="s">
        <v>145</v>
      </c>
    </row>
    <row r="33" spans="1:2" ht="12.75">
      <c r="A33" s="30" t="s">
        <v>30</v>
      </c>
      <c r="B33" s="12"/>
    </row>
    <row r="34" spans="1:2" ht="12.75">
      <c r="A34" s="30" t="s">
        <v>31</v>
      </c>
      <c r="B34" s="12"/>
    </row>
    <row r="35" spans="1:2" ht="12.75">
      <c r="A35" s="30" t="s">
        <v>32</v>
      </c>
      <c r="B35" s="12">
        <v>1</v>
      </c>
    </row>
    <row r="36" spans="1:2" ht="12.75">
      <c r="A36" s="30" t="s">
        <v>33</v>
      </c>
      <c r="B36" s="12"/>
    </row>
    <row r="37" spans="1:2" ht="12.75">
      <c r="A37" s="30" t="s">
        <v>34</v>
      </c>
      <c r="B37" s="12">
        <v>1</v>
      </c>
    </row>
    <row r="38" spans="1:2" ht="12.75">
      <c r="A38" s="32" t="s">
        <v>35</v>
      </c>
      <c r="B38" s="17">
        <v>16</v>
      </c>
    </row>
    <row r="39" spans="1:6" s="122" customFormat="1" ht="13.5">
      <c r="A39" s="120" t="s">
        <v>25</v>
      </c>
      <c r="B39" s="121">
        <f>SUM(B33:B38)</f>
        <v>18</v>
      </c>
      <c r="C39" s="123"/>
      <c r="D39" s="123"/>
      <c r="E39" s="123"/>
      <c r="F39" s="123"/>
    </row>
    <row r="40" spans="1:2" ht="12.75">
      <c r="A40" s="3"/>
      <c r="B40" s="34"/>
    </row>
    <row r="41" spans="1:2" ht="12.75">
      <c r="A41" s="9" t="s">
        <v>39</v>
      </c>
      <c r="B41" s="12">
        <v>2</v>
      </c>
    </row>
    <row r="42" spans="1:2" ht="12.75">
      <c r="A42" s="9" t="s">
        <v>105</v>
      </c>
      <c r="B42" s="12" t="s">
        <v>107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4"/>
  <sheetViews>
    <sheetView workbookViewId="0" topLeftCell="A1">
      <selection activeCell="A5" sqref="A5"/>
    </sheetView>
  </sheetViews>
  <sheetFormatPr defaultColWidth="11.421875" defaultRowHeight="12.75"/>
  <cols>
    <col min="1" max="1" width="18.28125" style="22" bestFit="1" customWidth="1"/>
    <col min="2" max="25" width="6.7109375" style="22" customWidth="1"/>
    <col min="26" max="16384" width="11.421875" style="22" customWidth="1"/>
  </cols>
  <sheetData>
    <row r="4" ht="13.5">
      <c r="M4" s="2" t="s">
        <v>0</v>
      </c>
    </row>
    <row r="5" ht="12.75">
      <c r="A5" s="3" t="s">
        <v>118</v>
      </c>
    </row>
    <row r="6" s="35" customFormat="1" ht="12.75"/>
    <row r="7" spans="1:31" s="90" customFormat="1" ht="12.75">
      <c r="A7" s="5" t="s">
        <v>2</v>
      </c>
      <c r="B7" s="6" t="s">
        <v>122</v>
      </c>
      <c r="C7" s="6" t="s">
        <v>123</v>
      </c>
      <c r="D7" s="6" t="s">
        <v>126</v>
      </c>
      <c r="E7" s="6" t="s">
        <v>125</v>
      </c>
      <c r="F7" s="6" t="s">
        <v>127</v>
      </c>
      <c r="G7" s="6" t="s">
        <v>128</v>
      </c>
      <c r="H7" s="6" t="s">
        <v>134</v>
      </c>
      <c r="I7" s="6" t="s">
        <v>129</v>
      </c>
      <c r="J7" s="6" t="s">
        <v>130</v>
      </c>
      <c r="K7" s="6" t="s">
        <v>131</v>
      </c>
      <c r="L7" s="6" t="s">
        <v>132</v>
      </c>
      <c r="M7" s="6" t="s">
        <v>133</v>
      </c>
      <c r="N7" s="6" t="s">
        <v>135</v>
      </c>
      <c r="O7" s="6" t="s">
        <v>136</v>
      </c>
      <c r="P7" s="6" t="s">
        <v>17</v>
      </c>
      <c r="Q7" s="6" t="s">
        <v>137</v>
      </c>
      <c r="R7" s="6" t="s">
        <v>138</v>
      </c>
      <c r="S7" s="6" t="s">
        <v>139</v>
      </c>
      <c r="T7" s="6" t="s">
        <v>140</v>
      </c>
      <c r="U7" s="6" t="s">
        <v>141</v>
      </c>
      <c r="V7" s="6" t="s">
        <v>142</v>
      </c>
      <c r="W7" s="6" t="s">
        <v>143</v>
      </c>
      <c r="X7" s="6" t="s">
        <v>144</v>
      </c>
      <c r="Y7" s="7" t="s">
        <v>25</v>
      </c>
      <c r="AB7" s="22"/>
      <c r="AC7" s="22"/>
      <c r="AD7" s="22"/>
      <c r="AE7" s="22"/>
    </row>
    <row r="8" spans="1:31" s="90" customFormat="1" ht="12.75">
      <c r="A8" s="9" t="s">
        <v>26</v>
      </c>
      <c r="B8" s="12"/>
      <c r="C8" s="17"/>
      <c r="D8" s="12"/>
      <c r="E8" s="12"/>
      <c r="F8" s="12"/>
      <c r="G8" s="12"/>
      <c r="H8" s="12"/>
      <c r="I8" s="12"/>
      <c r="J8" s="12"/>
      <c r="K8" s="12"/>
      <c r="L8" s="12"/>
      <c r="M8" s="12">
        <v>1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7">
        <f aca="true" t="shared" si="0" ref="Y8:Y26">SUM(B8:X8)</f>
        <v>1</v>
      </c>
      <c r="AB8" s="22"/>
      <c r="AC8" s="22"/>
      <c r="AD8" s="22"/>
      <c r="AE8" s="22"/>
    </row>
    <row r="9" spans="1:31" s="90" customFormat="1" ht="12.75">
      <c r="A9" s="9" t="s">
        <v>27</v>
      </c>
      <c r="B9" s="93">
        <v>1</v>
      </c>
      <c r="C9" s="12"/>
      <c r="D9" s="14">
        <v>1</v>
      </c>
      <c r="E9" s="12"/>
      <c r="F9" s="12">
        <v>2</v>
      </c>
      <c r="G9" s="12"/>
      <c r="H9" s="12"/>
      <c r="I9" s="12"/>
      <c r="J9" s="15">
        <v>4</v>
      </c>
      <c r="K9" s="12">
        <v>1</v>
      </c>
      <c r="L9" s="12"/>
      <c r="M9" s="12"/>
      <c r="N9" s="12"/>
      <c r="O9" s="12"/>
      <c r="P9" s="12"/>
      <c r="Q9" s="12"/>
      <c r="R9" s="12">
        <v>1</v>
      </c>
      <c r="S9" s="12"/>
      <c r="T9" s="12"/>
      <c r="U9" s="12"/>
      <c r="V9" s="12"/>
      <c r="W9" s="12"/>
      <c r="X9" s="12"/>
      <c r="Y9" s="7">
        <f t="shared" si="0"/>
        <v>10</v>
      </c>
      <c r="AB9" s="22"/>
      <c r="AC9" s="22"/>
      <c r="AD9" s="22"/>
      <c r="AE9" s="22"/>
    </row>
    <row r="10" spans="1:31" s="90" customFormat="1" ht="12.75">
      <c r="A10" s="9" t="s">
        <v>28</v>
      </c>
      <c r="B10" s="93"/>
      <c r="C10" s="16">
        <v>1</v>
      </c>
      <c r="D10" s="14">
        <v>2</v>
      </c>
      <c r="E10" s="12"/>
      <c r="F10" s="12">
        <v>3</v>
      </c>
      <c r="G10" s="12"/>
      <c r="H10" s="12"/>
      <c r="I10" s="12"/>
      <c r="J10" s="15">
        <v>9</v>
      </c>
      <c r="K10" s="12">
        <v>2</v>
      </c>
      <c r="L10" s="12"/>
      <c r="M10" s="12"/>
      <c r="N10" s="12">
        <v>5</v>
      </c>
      <c r="O10" s="12"/>
      <c r="P10" s="12"/>
      <c r="Q10" s="12"/>
      <c r="R10" s="12">
        <v>1</v>
      </c>
      <c r="S10" s="12"/>
      <c r="T10" s="12"/>
      <c r="U10" s="12"/>
      <c r="V10" s="12"/>
      <c r="W10" s="12"/>
      <c r="X10" s="12"/>
      <c r="Y10" s="7">
        <f t="shared" si="0"/>
        <v>23</v>
      </c>
      <c r="AB10" s="22"/>
      <c r="AC10" s="22"/>
      <c r="AD10" s="22"/>
      <c r="AE10" s="22"/>
    </row>
    <row r="11" spans="1:31" s="90" customFormat="1" ht="12.75">
      <c r="A11" s="9" t="s">
        <v>29</v>
      </c>
      <c r="B11" s="93"/>
      <c r="C11" s="12"/>
      <c r="D11" s="14">
        <v>4</v>
      </c>
      <c r="E11" s="12"/>
      <c r="F11" s="12">
        <v>4</v>
      </c>
      <c r="G11" s="12"/>
      <c r="H11" s="12">
        <v>1</v>
      </c>
      <c r="I11" s="12"/>
      <c r="J11" s="15">
        <v>9</v>
      </c>
      <c r="K11" s="12">
        <v>3</v>
      </c>
      <c r="L11" s="12"/>
      <c r="M11" s="12"/>
      <c r="N11" s="12">
        <v>3</v>
      </c>
      <c r="O11" s="12"/>
      <c r="P11" s="12"/>
      <c r="Q11" s="12"/>
      <c r="R11" s="12">
        <v>1</v>
      </c>
      <c r="S11" s="12"/>
      <c r="T11" s="12"/>
      <c r="U11" s="12"/>
      <c r="V11" s="17"/>
      <c r="W11" s="17"/>
      <c r="X11" s="17">
        <v>1</v>
      </c>
      <c r="Y11" s="7">
        <f t="shared" si="0"/>
        <v>26</v>
      </c>
      <c r="AB11" s="22"/>
      <c r="AC11" s="22"/>
      <c r="AD11" s="22"/>
      <c r="AE11" s="22"/>
    </row>
    <row r="12" spans="1:31" s="90" customFormat="1" ht="12.75">
      <c r="A12" s="9" t="s">
        <v>30</v>
      </c>
      <c r="B12" s="93">
        <v>1</v>
      </c>
      <c r="C12" s="16">
        <v>4</v>
      </c>
      <c r="D12" s="14">
        <v>15</v>
      </c>
      <c r="E12" s="12"/>
      <c r="F12" s="12">
        <v>18</v>
      </c>
      <c r="G12" s="12"/>
      <c r="H12" s="12">
        <v>2</v>
      </c>
      <c r="I12" s="12">
        <v>5</v>
      </c>
      <c r="J12" s="15">
        <v>36</v>
      </c>
      <c r="K12" s="12">
        <v>8</v>
      </c>
      <c r="L12" s="12"/>
      <c r="M12" s="12"/>
      <c r="N12" s="12">
        <v>2</v>
      </c>
      <c r="O12" s="12"/>
      <c r="P12" s="12">
        <v>1</v>
      </c>
      <c r="Q12" s="12"/>
      <c r="R12" s="12">
        <v>5</v>
      </c>
      <c r="S12" s="12">
        <v>1</v>
      </c>
      <c r="T12" s="93"/>
      <c r="U12" s="93">
        <v>1</v>
      </c>
      <c r="V12" s="12">
        <v>2</v>
      </c>
      <c r="W12" s="12">
        <v>1</v>
      </c>
      <c r="X12" s="12">
        <v>1</v>
      </c>
      <c r="Y12" s="7">
        <f t="shared" si="0"/>
        <v>103</v>
      </c>
      <c r="AB12" s="22"/>
      <c r="AC12" s="22"/>
      <c r="AD12" s="22"/>
      <c r="AE12" s="22"/>
    </row>
    <row r="13" spans="1:31" s="90" customFormat="1" ht="12.75">
      <c r="A13" s="9" t="s">
        <v>31</v>
      </c>
      <c r="B13" s="93">
        <v>3</v>
      </c>
      <c r="C13" s="16">
        <v>11</v>
      </c>
      <c r="D13" s="14">
        <v>21</v>
      </c>
      <c r="E13" s="12">
        <v>1</v>
      </c>
      <c r="F13" s="12">
        <v>51</v>
      </c>
      <c r="G13" s="12">
        <v>1</v>
      </c>
      <c r="H13" s="12">
        <v>5</v>
      </c>
      <c r="I13" s="12">
        <v>6</v>
      </c>
      <c r="J13" s="15">
        <v>44</v>
      </c>
      <c r="K13" s="12">
        <v>9</v>
      </c>
      <c r="L13" s="12"/>
      <c r="M13" s="12">
        <v>1</v>
      </c>
      <c r="N13" s="12">
        <v>8</v>
      </c>
      <c r="O13" s="12"/>
      <c r="P13" s="12">
        <v>2</v>
      </c>
      <c r="Q13" s="14"/>
      <c r="R13" s="12">
        <v>2</v>
      </c>
      <c r="S13" s="12">
        <v>1</v>
      </c>
      <c r="T13" s="93">
        <v>4</v>
      </c>
      <c r="U13" s="93">
        <v>1</v>
      </c>
      <c r="V13" s="12">
        <v>2</v>
      </c>
      <c r="W13" s="12">
        <v>9</v>
      </c>
      <c r="X13" s="12">
        <v>4</v>
      </c>
      <c r="Y13" s="7">
        <f t="shared" si="0"/>
        <v>186</v>
      </c>
      <c r="AB13" s="22"/>
      <c r="AC13" s="22"/>
      <c r="AD13" s="22"/>
      <c r="AE13" s="22"/>
    </row>
    <row r="14" spans="1:31" s="90" customFormat="1" ht="12.75">
      <c r="A14" s="9" t="s">
        <v>32</v>
      </c>
      <c r="B14" s="93">
        <v>9</v>
      </c>
      <c r="C14" s="16">
        <v>9</v>
      </c>
      <c r="D14" s="14">
        <v>23</v>
      </c>
      <c r="E14" s="12">
        <v>2</v>
      </c>
      <c r="F14" s="12">
        <v>86</v>
      </c>
      <c r="G14" s="12">
        <v>1</v>
      </c>
      <c r="H14" s="12">
        <v>15</v>
      </c>
      <c r="I14" s="12">
        <v>2</v>
      </c>
      <c r="J14" s="15">
        <v>104</v>
      </c>
      <c r="K14" s="12">
        <v>17</v>
      </c>
      <c r="L14" s="12">
        <v>2</v>
      </c>
      <c r="M14" s="12">
        <v>1</v>
      </c>
      <c r="N14" s="12">
        <v>18</v>
      </c>
      <c r="O14" s="12">
        <v>3</v>
      </c>
      <c r="P14" s="12">
        <v>1</v>
      </c>
      <c r="Q14" s="14">
        <v>2</v>
      </c>
      <c r="R14" s="12">
        <v>8</v>
      </c>
      <c r="S14" s="12">
        <v>3</v>
      </c>
      <c r="T14" s="93">
        <v>5</v>
      </c>
      <c r="U14" s="93">
        <v>1</v>
      </c>
      <c r="V14" s="12">
        <v>5</v>
      </c>
      <c r="W14" s="12">
        <v>8</v>
      </c>
      <c r="X14" s="12">
        <v>13</v>
      </c>
      <c r="Y14" s="7">
        <f t="shared" si="0"/>
        <v>338</v>
      </c>
      <c r="AB14" s="22"/>
      <c r="AC14" s="22"/>
      <c r="AD14" s="22"/>
      <c r="AE14" s="22"/>
    </row>
    <row r="15" spans="1:31" s="90" customFormat="1" ht="12.75">
      <c r="A15" s="9" t="s">
        <v>33</v>
      </c>
      <c r="B15" s="93">
        <v>13</v>
      </c>
      <c r="C15" s="16">
        <v>15</v>
      </c>
      <c r="D15" s="14">
        <v>29</v>
      </c>
      <c r="E15" s="12">
        <v>5</v>
      </c>
      <c r="F15" s="12">
        <v>166</v>
      </c>
      <c r="G15" s="12">
        <v>2</v>
      </c>
      <c r="H15" s="12">
        <v>21</v>
      </c>
      <c r="I15" s="12">
        <v>11</v>
      </c>
      <c r="J15" s="15">
        <v>103</v>
      </c>
      <c r="K15" s="12">
        <v>18</v>
      </c>
      <c r="L15" s="12">
        <v>3</v>
      </c>
      <c r="M15" s="12">
        <v>2</v>
      </c>
      <c r="N15" s="12">
        <v>22</v>
      </c>
      <c r="O15" s="12">
        <v>4</v>
      </c>
      <c r="P15" s="12">
        <v>2</v>
      </c>
      <c r="Q15" s="14">
        <v>2</v>
      </c>
      <c r="R15" s="12">
        <v>12</v>
      </c>
      <c r="S15" s="12">
        <v>8</v>
      </c>
      <c r="T15" s="93">
        <v>13</v>
      </c>
      <c r="U15" s="93">
        <v>5</v>
      </c>
      <c r="V15" s="12">
        <v>3</v>
      </c>
      <c r="W15" s="12">
        <v>16</v>
      </c>
      <c r="X15" s="12">
        <v>15</v>
      </c>
      <c r="Y15" s="7">
        <f t="shared" si="0"/>
        <v>490</v>
      </c>
      <c r="AB15" s="22"/>
      <c r="AC15" s="22"/>
      <c r="AD15" s="22"/>
      <c r="AE15" s="22"/>
    </row>
    <row r="16" spans="1:31" s="90" customFormat="1" ht="12.75">
      <c r="A16" s="9" t="s">
        <v>34</v>
      </c>
      <c r="B16" s="93">
        <v>13</v>
      </c>
      <c r="C16" s="16">
        <v>9</v>
      </c>
      <c r="D16" s="14">
        <v>21</v>
      </c>
      <c r="E16" s="12">
        <v>7</v>
      </c>
      <c r="F16" s="12">
        <v>114</v>
      </c>
      <c r="G16" s="12">
        <v>6</v>
      </c>
      <c r="H16" s="12">
        <v>8</v>
      </c>
      <c r="I16" s="12">
        <v>8</v>
      </c>
      <c r="J16" s="15">
        <v>67</v>
      </c>
      <c r="K16" s="12">
        <v>9</v>
      </c>
      <c r="L16" s="12">
        <v>2</v>
      </c>
      <c r="M16" s="12">
        <v>3</v>
      </c>
      <c r="N16" s="12">
        <v>18</v>
      </c>
      <c r="O16" s="12">
        <v>2</v>
      </c>
      <c r="P16" s="12">
        <v>2</v>
      </c>
      <c r="Q16" s="14">
        <v>1</v>
      </c>
      <c r="R16" s="12">
        <v>5</v>
      </c>
      <c r="S16" s="12">
        <v>3</v>
      </c>
      <c r="T16" s="93">
        <v>5</v>
      </c>
      <c r="U16" s="93">
        <v>2</v>
      </c>
      <c r="V16" s="12">
        <v>5</v>
      </c>
      <c r="W16" s="12">
        <v>33</v>
      </c>
      <c r="X16" s="12">
        <v>8</v>
      </c>
      <c r="Y16" s="7">
        <f t="shared" si="0"/>
        <v>351</v>
      </c>
      <c r="AB16" s="22"/>
      <c r="AC16" s="22"/>
      <c r="AD16" s="22"/>
      <c r="AE16" s="22"/>
    </row>
    <row r="17" spans="1:31" s="90" customFormat="1" ht="12.75">
      <c r="A17" s="9" t="s">
        <v>35</v>
      </c>
      <c r="B17" s="93">
        <v>41</v>
      </c>
      <c r="C17" s="16">
        <v>27</v>
      </c>
      <c r="D17" s="14">
        <v>27</v>
      </c>
      <c r="E17" s="17">
        <v>8</v>
      </c>
      <c r="F17" s="12">
        <v>802</v>
      </c>
      <c r="G17" s="12">
        <v>21</v>
      </c>
      <c r="H17" s="12">
        <v>36</v>
      </c>
      <c r="I17" s="12">
        <v>25</v>
      </c>
      <c r="J17" s="15">
        <v>400</v>
      </c>
      <c r="K17" s="12">
        <v>38</v>
      </c>
      <c r="L17" s="12">
        <v>36</v>
      </c>
      <c r="M17" s="12">
        <v>7</v>
      </c>
      <c r="N17" s="12">
        <v>126</v>
      </c>
      <c r="O17" s="12">
        <v>9</v>
      </c>
      <c r="P17" s="12">
        <v>6</v>
      </c>
      <c r="Q17" s="94">
        <v>7</v>
      </c>
      <c r="R17" s="12">
        <v>37</v>
      </c>
      <c r="S17" s="12">
        <v>16</v>
      </c>
      <c r="T17" s="93">
        <v>64</v>
      </c>
      <c r="U17" s="93">
        <v>17</v>
      </c>
      <c r="V17" s="12">
        <v>34</v>
      </c>
      <c r="W17" s="12">
        <v>115</v>
      </c>
      <c r="X17" s="12">
        <v>44</v>
      </c>
      <c r="Y17" s="7">
        <f t="shared" si="0"/>
        <v>1943</v>
      </c>
      <c r="AB17" s="22"/>
      <c r="AC17" s="22"/>
      <c r="AD17" s="22"/>
      <c r="AE17" s="22"/>
    </row>
    <row r="18" spans="1:31" s="122" customFormat="1" ht="13.5">
      <c r="A18" s="120" t="s">
        <v>25</v>
      </c>
      <c r="B18" s="121">
        <f aca="true" t="shared" si="1" ref="B18:X18">SUM(B8:B17)</f>
        <v>81</v>
      </c>
      <c r="C18" s="121">
        <f t="shared" si="1"/>
        <v>76</v>
      </c>
      <c r="D18" s="121">
        <f t="shared" si="1"/>
        <v>143</v>
      </c>
      <c r="E18" s="121">
        <f t="shared" si="1"/>
        <v>23</v>
      </c>
      <c r="F18" s="121">
        <f t="shared" si="1"/>
        <v>1246</v>
      </c>
      <c r="G18" s="121">
        <f t="shared" si="1"/>
        <v>31</v>
      </c>
      <c r="H18" s="121">
        <f t="shared" si="1"/>
        <v>88</v>
      </c>
      <c r="I18" s="121">
        <f t="shared" si="1"/>
        <v>57</v>
      </c>
      <c r="J18" s="121">
        <f t="shared" si="1"/>
        <v>776</v>
      </c>
      <c r="K18" s="121">
        <f t="shared" si="1"/>
        <v>105</v>
      </c>
      <c r="L18" s="121">
        <f t="shared" si="1"/>
        <v>43</v>
      </c>
      <c r="M18" s="121">
        <f t="shared" si="1"/>
        <v>15</v>
      </c>
      <c r="N18" s="121">
        <f t="shared" si="1"/>
        <v>202</v>
      </c>
      <c r="O18" s="121">
        <f t="shared" si="1"/>
        <v>18</v>
      </c>
      <c r="P18" s="121">
        <f t="shared" si="1"/>
        <v>14</v>
      </c>
      <c r="Q18" s="121">
        <f t="shared" si="1"/>
        <v>12</v>
      </c>
      <c r="R18" s="121">
        <f t="shared" si="1"/>
        <v>72</v>
      </c>
      <c r="S18" s="121">
        <f t="shared" si="1"/>
        <v>32</v>
      </c>
      <c r="T18" s="121">
        <f t="shared" si="1"/>
        <v>91</v>
      </c>
      <c r="U18" s="121">
        <f t="shared" si="1"/>
        <v>27</v>
      </c>
      <c r="V18" s="121">
        <f t="shared" si="1"/>
        <v>51</v>
      </c>
      <c r="W18" s="121">
        <f t="shared" si="1"/>
        <v>182</v>
      </c>
      <c r="X18" s="121">
        <f t="shared" si="1"/>
        <v>86</v>
      </c>
      <c r="Y18" s="121">
        <f t="shared" si="0"/>
        <v>3471</v>
      </c>
      <c r="AB18" s="123"/>
      <c r="AC18" s="123"/>
      <c r="AD18" s="123"/>
      <c r="AE18" s="123"/>
    </row>
    <row r="19" spans="1:31" s="90" customFormat="1" ht="12.75">
      <c r="A19" s="113" t="s">
        <v>102</v>
      </c>
      <c r="B19" s="114">
        <v>55</v>
      </c>
      <c r="C19" s="114">
        <v>56</v>
      </c>
      <c r="D19" s="114">
        <v>75</v>
      </c>
      <c r="E19" s="114">
        <v>17</v>
      </c>
      <c r="F19" s="114">
        <v>792</v>
      </c>
      <c r="G19" s="114">
        <v>17</v>
      </c>
      <c r="H19" s="12"/>
      <c r="I19" s="114">
        <v>30</v>
      </c>
      <c r="J19" s="12"/>
      <c r="K19" s="114">
        <v>63</v>
      </c>
      <c r="L19" s="114">
        <v>26</v>
      </c>
      <c r="M19" s="114">
        <v>8</v>
      </c>
      <c r="N19" s="12"/>
      <c r="O19" s="114">
        <v>9</v>
      </c>
      <c r="P19" s="114">
        <v>8</v>
      </c>
      <c r="Q19" s="12"/>
      <c r="R19" s="114">
        <v>53</v>
      </c>
      <c r="S19" s="114">
        <v>17</v>
      </c>
      <c r="T19" s="12"/>
      <c r="U19" s="114">
        <v>20</v>
      </c>
      <c r="V19" s="114">
        <v>35</v>
      </c>
      <c r="W19" s="12"/>
      <c r="X19" s="114">
        <v>51</v>
      </c>
      <c r="Y19" s="115">
        <f>SUM(B19:X19)/SUM(B19:X20)</f>
        <v>0.6283018867924528</v>
      </c>
      <c r="AB19" s="22"/>
      <c r="AC19" s="22"/>
      <c r="AD19" s="22"/>
      <c r="AE19" s="22"/>
    </row>
    <row r="20" spans="1:31" s="90" customFormat="1" ht="12.75">
      <c r="A20" s="116" t="s">
        <v>103</v>
      </c>
      <c r="B20" s="117">
        <v>26</v>
      </c>
      <c r="C20" s="117">
        <v>20</v>
      </c>
      <c r="D20" s="117">
        <v>68</v>
      </c>
      <c r="E20" s="117">
        <v>6</v>
      </c>
      <c r="F20" s="117">
        <v>454</v>
      </c>
      <c r="G20" s="117">
        <v>14</v>
      </c>
      <c r="H20" s="12"/>
      <c r="I20" s="117">
        <v>27</v>
      </c>
      <c r="J20" s="12"/>
      <c r="K20" s="117">
        <v>42</v>
      </c>
      <c r="L20" s="117">
        <v>17</v>
      </c>
      <c r="M20" s="117">
        <v>7</v>
      </c>
      <c r="N20" s="12"/>
      <c r="O20" s="117">
        <v>9</v>
      </c>
      <c r="P20" s="117">
        <v>6</v>
      </c>
      <c r="Q20" s="12"/>
      <c r="R20" s="117">
        <v>19</v>
      </c>
      <c r="S20" s="117">
        <v>15</v>
      </c>
      <c r="T20" s="12"/>
      <c r="U20" s="117">
        <v>7</v>
      </c>
      <c r="V20" s="117">
        <v>16</v>
      </c>
      <c r="W20" s="12"/>
      <c r="X20" s="117">
        <v>35</v>
      </c>
      <c r="Y20" s="125">
        <f>SUM(B20:X20)/SUM(B19:X20)</f>
        <v>0.37169811320754714</v>
      </c>
      <c r="AB20" s="22"/>
      <c r="AC20" s="22"/>
      <c r="AD20" s="22"/>
      <c r="AE20" s="22"/>
    </row>
    <row r="21" spans="1:31" s="90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7"/>
      <c r="AB21" s="22"/>
      <c r="AC21" s="22"/>
      <c r="AD21" s="22"/>
      <c r="AE21" s="22"/>
    </row>
    <row r="22" spans="1:31" s="90" customFormat="1" ht="12.75">
      <c r="A22" s="9" t="s">
        <v>36</v>
      </c>
      <c r="B22" s="12">
        <f aca="true" t="shared" si="2" ref="B22:X22">SUM(B8:B11)</f>
        <v>1</v>
      </c>
      <c r="C22" s="12">
        <f t="shared" si="2"/>
        <v>1</v>
      </c>
      <c r="D22" s="12">
        <f t="shared" si="2"/>
        <v>7</v>
      </c>
      <c r="E22" s="12">
        <f t="shared" si="2"/>
        <v>0</v>
      </c>
      <c r="F22" s="12">
        <f t="shared" si="2"/>
        <v>9</v>
      </c>
      <c r="G22" s="12">
        <f t="shared" si="2"/>
        <v>0</v>
      </c>
      <c r="H22" s="12">
        <f t="shared" si="2"/>
        <v>1</v>
      </c>
      <c r="I22" s="12">
        <f t="shared" si="2"/>
        <v>0</v>
      </c>
      <c r="J22" s="12">
        <f t="shared" si="2"/>
        <v>22</v>
      </c>
      <c r="K22" s="12">
        <f t="shared" si="2"/>
        <v>6</v>
      </c>
      <c r="L22" s="12">
        <f t="shared" si="2"/>
        <v>0</v>
      </c>
      <c r="M22" s="12">
        <f t="shared" si="2"/>
        <v>1</v>
      </c>
      <c r="N22" s="12">
        <f t="shared" si="2"/>
        <v>8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3</v>
      </c>
      <c r="S22" s="12">
        <f t="shared" si="2"/>
        <v>0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1</v>
      </c>
      <c r="Y22" s="7">
        <f t="shared" si="0"/>
        <v>60</v>
      </c>
      <c r="AB22" s="22"/>
      <c r="AC22" s="22"/>
      <c r="AD22" s="22"/>
      <c r="AE22" s="22"/>
    </row>
    <row r="23" spans="1:31" s="90" customFormat="1" ht="12.75">
      <c r="A23" s="9" t="s">
        <v>104</v>
      </c>
      <c r="B23" s="12">
        <f aca="true" t="shared" si="3" ref="B23:X23">SUM(B8:B16)</f>
        <v>40</v>
      </c>
      <c r="C23" s="12">
        <f t="shared" si="3"/>
        <v>49</v>
      </c>
      <c r="D23" s="12">
        <f t="shared" si="3"/>
        <v>116</v>
      </c>
      <c r="E23" s="12">
        <f t="shared" si="3"/>
        <v>15</v>
      </c>
      <c r="F23" s="12">
        <f t="shared" si="3"/>
        <v>444</v>
      </c>
      <c r="G23" s="12">
        <f t="shared" si="3"/>
        <v>10</v>
      </c>
      <c r="H23" s="12">
        <f t="shared" si="3"/>
        <v>52</v>
      </c>
      <c r="I23" s="12">
        <f t="shared" si="3"/>
        <v>32</v>
      </c>
      <c r="J23" s="12">
        <f t="shared" si="3"/>
        <v>376</v>
      </c>
      <c r="K23" s="12">
        <f>SUM(K8:K16)</f>
        <v>67</v>
      </c>
      <c r="L23" s="12">
        <f t="shared" si="3"/>
        <v>7</v>
      </c>
      <c r="M23" s="12">
        <f t="shared" si="3"/>
        <v>8</v>
      </c>
      <c r="N23" s="12">
        <f t="shared" si="3"/>
        <v>76</v>
      </c>
      <c r="O23" s="12">
        <f t="shared" si="3"/>
        <v>9</v>
      </c>
      <c r="P23" s="12">
        <f t="shared" si="3"/>
        <v>8</v>
      </c>
      <c r="Q23" s="12">
        <f t="shared" si="3"/>
        <v>5</v>
      </c>
      <c r="R23" s="12">
        <f t="shared" si="3"/>
        <v>35</v>
      </c>
      <c r="S23" s="12">
        <f t="shared" si="3"/>
        <v>16</v>
      </c>
      <c r="T23" s="12">
        <f t="shared" si="3"/>
        <v>27</v>
      </c>
      <c r="U23" s="12">
        <f t="shared" si="3"/>
        <v>10</v>
      </c>
      <c r="V23" s="12">
        <f t="shared" si="3"/>
        <v>17</v>
      </c>
      <c r="W23" s="12">
        <f t="shared" si="3"/>
        <v>67</v>
      </c>
      <c r="X23" s="12">
        <f t="shared" si="3"/>
        <v>42</v>
      </c>
      <c r="Y23" s="7">
        <f t="shared" si="0"/>
        <v>1528</v>
      </c>
      <c r="AB23" s="22"/>
      <c r="AC23" s="22"/>
      <c r="AD23" s="22"/>
      <c r="AE23" s="22"/>
    </row>
    <row r="24" spans="1:31" s="90" customFormat="1" ht="12.75">
      <c r="A24" s="9" t="s">
        <v>35</v>
      </c>
      <c r="B24" s="12">
        <f aca="true" t="shared" si="4" ref="B24:X24">B17</f>
        <v>41</v>
      </c>
      <c r="C24" s="12">
        <f t="shared" si="4"/>
        <v>27</v>
      </c>
      <c r="D24" s="12">
        <f t="shared" si="4"/>
        <v>27</v>
      </c>
      <c r="E24" s="12">
        <f t="shared" si="4"/>
        <v>8</v>
      </c>
      <c r="F24" s="12">
        <f t="shared" si="4"/>
        <v>802</v>
      </c>
      <c r="G24" s="12">
        <f t="shared" si="4"/>
        <v>21</v>
      </c>
      <c r="H24" s="12">
        <f t="shared" si="4"/>
        <v>36</v>
      </c>
      <c r="I24" s="12">
        <f t="shared" si="4"/>
        <v>25</v>
      </c>
      <c r="J24" s="12">
        <f t="shared" si="4"/>
        <v>400</v>
      </c>
      <c r="K24" s="12">
        <f t="shared" si="4"/>
        <v>38</v>
      </c>
      <c r="L24" s="12">
        <f t="shared" si="4"/>
        <v>36</v>
      </c>
      <c r="M24" s="12">
        <f t="shared" si="4"/>
        <v>7</v>
      </c>
      <c r="N24" s="12">
        <f t="shared" si="4"/>
        <v>126</v>
      </c>
      <c r="O24" s="12">
        <f t="shared" si="4"/>
        <v>9</v>
      </c>
      <c r="P24" s="12">
        <f t="shared" si="4"/>
        <v>6</v>
      </c>
      <c r="Q24" s="12">
        <f t="shared" si="4"/>
        <v>7</v>
      </c>
      <c r="R24" s="12">
        <f t="shared" si="4"/>
        <v>37</v>
      </c>
      <c r="S24" s="12">
        <f t="shared" si="4"/>
        <v>16</v>
      </c>
      <c r="T24" s="12">
        <f t="shared" si="4"/>
        <v>64</v>
      </c>
      <c r="U24" s="12">
        <f t="shared" si="4"/>
        <v>17</v>
      </c>
      <c r="V24" s="12">
        <f t="shared" si="4"/>
        <v>34</v>
      </c>
      <c r="W24" s="12">
        <f t="shared" si="4"/>
        <v>115</v>
      </c>
      <c r="X24" s="12">
        <f t="shared" si="4"/>
        <v>44</v>
      </c>
      <c r="Y24" s="7">
        <f t="shared" si="0"/>
        <v>1943</v>
      </c>
      <c r="AB24" s="22"/>
      <c r="AC24" s="22"/>
      <c r="AD24" s="22"/>
      <c r="AE24" s="22"/>
    </row>
    <row r="25" spans="1:25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102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7" ht="12.75">
      <c r="A26" s="9" t="s">
        <v>39</v>
      </c>
      <c r="B26" s="12">
        <v>4</v>
      </c>
      <c r="C26" s="12">
        <v>4</v>
      </c>
      <c r="D26" s="12">
        <v>12</v>
      </c>
      <c r="E26" s="12">
        <v>1</v>
      </c>
      <c r="F26" s="12">
        <v>57</v>
      </c>
      <c r="G26" s="12">
        <v>1</v>
      </c>
      <c r="H26" s="12">
        <v>7</v>
      </c>
      <c r="I26" s="12">
        <v>3</v>
      </c>
      <c r="J26" s="12">
        <v>61</v>
      </c>
      <c r="K26" s="12">
        <v>9</v>
      </c>
      <c r="L26" s="12">
        <v>3</v>
      </c>
      <c r="M26" s="12">
        <v>1</v>
      </c>
      <c r="N26" s="12">
        <v>15</v>
      </c>
      <c r="O26" s="12">
        <v>1</v>
      </c>
      <c r="P26" s="12">
        <v>1</v>
      </c>
      <c r="Q26" s="12">
        <v>3</v>
      </c>
      <c r="R26" s="12">
        <v>6</v>
      </c>
      <c r="S26" s="12">
        <v>3</v>
      </c>
      <c r="T26" s="12">
        <v>5</v>
      </c>
      <c r="U26" s="12">
        <v>2</v>
      </c>
      <c r="V26" s="12">
        <v>2</v>
      </c>
      <c r="W26" s="12">
        <v>21</v>
      </c>
      <c r="X26" s="12">
        <v>6</v>
      </c>
      <c r="Y26" s="7">
        <f t="shared" si="0"/>
        <v>228</v>
      </c>
      <c r="AA26" s="35"/>
    </row>
    <row r="27" spans="1:25" s="35" customFormat="1" ht="12.75">
      <c r="A27" s="9" t="s">
        <v>105</v>
      </c>
      <c r="B27" s="12" t="s">
        <v>106</v>
      </c>
      <c r="C27" s="12" t="s">
        <v>106</v>
      </c>
      <c r="D27" s="12" t="s">
        <v>106</v>
      </c>
      <c r="E27" s="12" t="s">
        <v>106</v>
      </c>
      <c r="F27" s="12" t="s">
        <v>106</v>
      </c>
      <c r="G27" s="12" t="s">
        <v>106</v>
      </c>
      <c r="H27" s="12"/>
      <c r="I27" s="12" t="s">
        <v>106</v>
      </c>
      <c r="J27" s="12" t="s">
        <v>106</v>
      </c>
      <c r="K27" s="12" t="s">
        <v>106</v>
      </c>
      <c r="L27" s="12" t="s">
        <v>106</v>
      </c>
      <c r="M27" s="12"/>
      <c r="N27" s="12" t="s">
        <v>106</v>
      </c>
      <c r="O27" s="12" t="s">
        <v>106</v>
      </c>
      <c r="P27" s="12" t="s">
        <v>106</v>
      </c>
      <c r="Q27" s="12" t="s">
        <v>106</v>
      </c>
      <c r="R27" s="12" t="s">
        <v>106</v>
      </c>
      <c r="S27" s="12"/>
      <c r="T27" s="12" t="s">
        <v>106</v>
      </c>
      <c r="U27" s="12"/>
      <c r="V27" s="12" t="s">
        <v>106</v>
      </c>
      <c r="W27" s="12" t="s">
        <v>106</v>
      </c>
      <c r="X27" s="12" t="s">
        <v>106</v>
      </c>
      <c r="Y27" s="7">
        <f>COUNTIF(B27:X27,"YES")</f>
        <v>19</v>
      </c>
    </row>
    <row r="28" spans="1:25" s="35" customFormat="1" ht="12.75">
      <c r="A28" s="119"/>
      <c r="Y28" s="34"/>
    </row>
    <row r="30" spans="1:21" ht="12.75">
      <c r="A30" s="3" t="s">
        <v>119</v>
      </c>
      <c r="B30" s="2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3" ht="12.75">
      <c r="A31" s="1"/>
      <c r="B31" s="23"/>
      <c r="C31" s="35"/>
    </row>
    <row r="32" spans="1:3" ht="12.75">
      <c r="A32" s="28" t="s">
        <v>2</v>
      </c>
      <c r="B32" s="6" t="s">
        <v>124</v>
      </c>
      <c r="C32" s="6" t="s">
        <v>145</v>
      </c>
    </row>
    <row r="33" spans="1:3" ht="12.75">
      <c r="A33" s="30" t="s">
        <v>30</v>
      </c>
      <c r="B33" s="12"/>
      <c r="C33" s="12"/>
    </row>
    <row r="34" spans="1:3" ht="12.75">
      <c r="A34" s="30" t="s">
        <v>31</v>
      </c>
      <c r="B34" s="12"/>
      <c r="C34" s="12"/>
    </row>
    <row r="35" spans="1:3" ht="12.75">
      <c r="A35" s="30" t="s">
        <v>32</v>
      </c>
      <c r="B35" s="12"/>
      <c r="C35" s="12">
        <v>1</v>
      </c>
    </row>
    <row r="36" spans="1:3" ht="12.75">
      <c r="A36" s="30" t="s">
        <v>33</v>
      </c>
      <c r="B36" s="12">
        <v>2</v>
      </c>
      <c r="C36" s="12"/>
    </row>
    <row r="37" spans="1:3" ht="12.75">
      <c r="A37" s="30" t="s">
        <v>34</v>
      </c>
      <c r="B37" s="12">
        <v>4</v>
      </c>
      <c r="C37" s="12">
        <v>1</v>
      </c>
    </row>
    <row r="38" spans="1:3" ht="12.75">
      <c r="A38" s="32" t="s">
        <v>35</v>
      </c>
      <c r="B38" s="17">
        <v>14</v>
      </c>
      <c r="C38" s="17">
        <v>16</v>
      </c>
    </row>
    <row r="39" spans="1:7" s="122" customFormat="1" ht="13.5">
      <c r="A39" s="120" t="s">
        <v>25</v>
      </c>
      <c r="B39" s="121">
        <f>SUM(B33:B38)</f>
        <v>20</v>
      </c>
      <c r="C39" s="121">
        <f>SUM(C33:C38)</f>
        <v>18</v>
      </c>
      <c r="D39" s="123"/>
      <c r="E39" s="123"/>
      <c r="F39" s="123"/>
      <c r="G39" s="123"/>
    </row>
    <row r="40" spans="1:3" ht="12.75">
      <c r="A40" s="3"/>
      <c r="B40" s="34"/>
      <c r="C40" s="34"/>
    </row>
    <row r="41" spans="1:3" ht="12.75">
      <c r="A41" s="9" t="s">
        <v>39</v>
      </c>
      <c r="B41" s="12">
        <v>3</v>
      </c>
      <c r="C41" s="12">
        <v>2</v>
      </c>
    </row>
    <row r="42" spans="1:3" ht="12.75">
      <c r="A42" s="9" t="s">
        <v>105</v>
      </c>
      <c r="B42" s="12" t="s">
        <v>106</v>
      </c>
      <c r="C42" s="12"/>
    </row>
    <row r="44" ht="12.75">
      <c r="A44" s="103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2"/>
  <sheetViews>
    <sheetView workbookViewId="0" topLeftCell="A1">
      <selection activeCell="A5" sqref="A5"/>
    </sheetView>
  </sheetViews>
  <sheetFormatPr defaultColWidth="11.421875" defaultRowHeight="12.75"/>
  <cols>
    <col min="1" max="1" width="18.28125" style="22" bestFit="1" customWidth="1"/>
    <col min="2" max="20" width="6.7109375" style="22" customWidth="1"/>
    <col min="21" max="21" width="6.7109375" style="103" customWidth="1"/>
    <col min="22" max="25" width="6.7109375" style="22" customWidth="1"/>
    <col min="26" max="16384" width="11.421875" style="22" customWidth="1"/>
  </cols>
  <sheetData>
    <row r="4" ht="13.5">
      <c r="M4" s="2" t="s">
        <v>0</v>
      </c>
    </row>
    <row r="5" ht="12.75">
      <c r="A5" s="3" t="s">
        <v>113</v>
      </c>
    </row>
    <row r="7" spans="1:31" s="90" customFormat="1" ht="12.75">
      <c r="A7" s="5" t="s">
        <v>2</v>
      </c>
      <c r="B7" s="6" t="s">
        <v>3</v>
      </c>
      <c r="C7" s="6" t="s">
        <v>49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50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40</v>
      </c>
      <c r="U7" s="6" t="s">
        <v>51</v>
      </c>
      <c r="V7" s="6" t="s">
        <v>22</v>
      </c>
      <c r="W7" s="6" t="s">
        <v>23</v>
      </c>
      <c r="X7" s="6" t="s">
        <v>24</v>
      </c>
      <c r="Y7" s="7" t="s">
        <v>25</v>
      </c>
      <c r="AB7" s="22"/>
      <c r="AC7" s="22"/>
      <c r="AD7" s="22"/>
      <c r="AE7" s="22"/>
    </row>
    <row r="8" spans="1:31" s="90" customFormat="1" ht="12.75">
      <c r="A8" s="9" t="s">
        <v>26</v>
      </c>
      <c r="B8" s="12"/>
      <c r="C8" s="17"/>
      <c r="D8" s="12"/>
      <c r="E8" s="12"/>
      <c r="F8" s="12"/>
      <c r="G8" s="12"/>
      <c r="H8" s="12"/>
      <c r="I8" s="12"/>
      <c r="J8" s="12"/>
      <c r="K8" s="12"/>
      <c r="L8" s="12"/>
      <c r="M8" s="12">
        <v>1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7">
        <f aca="true" t="shared" si="0" ref="Y8:Y26">SUM(B8:X8)</f>
        <v>1</v>
      </c>
      <c r="AB8" s="22"/>
      <c r="AC8" s="22"/>
      <c r="AD8" s="22"/>
      <c r="AE8" s="22"/>
    </row>
    <row r="9" spans="1:31" s="90" customFormat="1" ht="12.75">
      <c r="A9" s="9" t="s">
        <v>27</v>
      </c>
      <c r="B9" s="93">
        <v>1</v>
      </c>
      <c r="C9" s="12"/>
      <c r="D9" s="14">
        <v>1</v>
      </c>
      <c r="E9" s="12"/>
      <c r="F9" s="12">
        <v>2</v>
      </c>
      <c r="G9" s="12"/>
      <c r="H9" s="12"/>
      <c r="I9" s="12"/>
      <c r="J9" s="15">
        <v>3</v>
      </c>
      <c r="K9" s="12">
        <v>1</v>
      </c>
      <c r="L9" s="12"/>
      <c r="M9" s="12"/>
      <c r="N9" s="12"/>
      <c r="O9" s="12"/>
      <c r="P9" s="12"/>
      <c r="Q9" s="12"/>
      <c r="R9" s="12">
        <v>1</v>
      </c>
      <c r="S9" s="12"/>
      <c r="T9" s="12"/>
      <c r="U9" s="12"/>
      <c r="V9" s="12"/>
      <c r="W9" s="12"/>
      <c r="X9" s="12"/>
      <c r="Y9" s="7">
        <f t="shared" si="0"/>
        <v>9</v>
      </c>
      <c r="AB9" s="22"/>
      <c r="AC9" s="22"/>
      <c r="AD9" s="22"/>
      <c r="AE9" s="22"/>
    </row>
    <row r="10" spans="1:31" s="90" customFormat="1" ht="12.75">
      <c r="A10" s="9" t="s">
        <v>28</v>
      </c>
      <c r="B10" s="93"/>
      <c r="C10" s="16">
        <v>1</v>
      </c>
      <c r="D10" s="14">
        <v>2</v>
      </c>
      <c r="E10" s="12"/>
      <c r="F10" s="12">
        <v>3</v>
      </c>
      <c r="G10" s="12"/>
      <c r="H10" s="12"/>
      <c r="I10" s="12"/>
      <c r="J10" s="15">
        <v>7</v>
      </c>
      <c r="K10" s="12">
        <v>2</v>
      </c>
      <c r="L10" s="12"/>
      <c r="M10" s="12"/>
      <c r="N10" s="12">
        <v>5</v>
      </c>
      <c r="O10" s="12"/>
      <c r="P10" s="12"/>
      <c r="Q10" s="12"/>
      <c r="R10" s="12">
        <v>1</v>
      </c>
      <c r="S10" s="12"/>
      <c r="T10" s="12"/>
      <c r="U10" s="12"/>
      <c r="V10" s="12"/>
      <c r="W10" s="12"/>
      <c r="X10" s="12"/>
      <c r="Y10" s="7">
        <f t="shared" si="0"/>
        <v>21</v>
      </c>
      <c r="AB10" s="22"/>
      <c r="AC10" s="22"/>
      <c r="AD10" s="22"/>
      <c r="AE10" s="22"/>
    </row>
    <row r="11" spans="1:31" s="90" customFormat="1" ht="12.75">
      <c r="A11" s="9" t="s">
        <v>29</v>
      </c>
      <c r="B11" s="93"/>
      <c r="C11" s="12"/>
      <c r="D11" s="14">
        <v>3</v>
      </c>
      <c r="E11" s="12"/>
      <c r="F11" s="12">
        <v>2</v>
      </c>
      <c r="G11" s="12"/>
      <c r="H11" s="12">
        <v>1</v>
      </c>
      <c r="I11" s="12"/>
      <c r="J11" s="15">
        <v>12</v>
      </c>
      <c r="K11" s="12">
        <v>3</v>
      </c>
      <c r="L11" s="12"/>
      <c r="M11" s="12"/>
      <c r="N11" s="12">
        <v>3</v>
      </c>
      <c r="O11" s="12"/>
      <c r="P11" s="12"/>
      <c r="Q11" s="12"/>
      <c r="R11" s="12">
        <v>1</v>
      </c>
      <c r="S11" s="12"/>
      <c r="T11" s="12"/>
      <c r="U11" s="12"/>
      <c r="V11" s="17"/>
      <c r="W11" s="17"/>
      <c r="X11" s="17">
        <v>1</v>
      </c>
      <c r="Y11" s="7">
        <f t="shared" si="0"/>
        <v>26</v>
      </c>
      <c r="AB11" s="22"/>
      <c r="AC11" s="22"/>
      <c r="AD11" s="22"/>
      <c r="AE11" s="22"/>
    </row>
    <row r="12" spans="1:31" s="90" customFormat="1" ht="12.75">
      <c r="A12" s="9" t="s">
        <v>30</v>
      </c>
      <c r="B12" s="93">
        <v>1</v>
      </c>
      <c r="C12" s="16">
        <v>3</v>
      </c>
      <c r="D12" s="14">
        <v>15</v>
      </c>
      <c r="E12" s="12"/>
      <c r="F12" s="12">
        <v>18</v>
      </c>
      <c r="G12" s="12"/>
      <c r="H12" s="12">
        <v>2</v>
      </c>
      <c r="I12" s="12">
        <v>5</v>
      </c>
      <c r="J12" s="15">
        <v>33</v>
      </c>
      <c r="K12" s="12">
        <v>8</v>
      </c>
      <c r="L12" s="12"/>
      <c r="M12" s="12"/>
      <c r="N12" s="12">
        <v>3</v>
      </c>
      <c r="O12" s="12"/>
      <c r="P12" s="12">
        <v>1</v>
      </c>
      <c r="Q12" s="12"/>
      <c r="R12" s="12">
        <v>6</v>
      </c>
      <c r="S12" s="12">
        <v>1</v>
      </c>
      <c r="T12" s="93"/>
      <c r="U12" s="93">
        <v>1</v>
      </c>
      <c r="V12" s="12">
        <v>2</v>
      </c>
      <c r="W12" s="12">
        <v>1</v>
      </c>
      <c r="X12" s="12">
        <v>1</v>
      </c>
      <c r="Y12" s="7">
        <f t="shared" si="0"/>
        <v>101</v>
      </c>
      <c r="AB12" s="22"/>
      <c r="AC12" s="22"/>
      <c r="AD12" s="22"/>
      <c r="AE12" s="22"/>
    </row>
    <row r="13" spans="1:31" s="90" customFormat="1" ht="12.75">
      <c r="A13" s="9" t="s">
        <v>31</v>
      </c>
      <c r="B13" s="93">
        <v>3</v>
      </c>
      <c r="C13" s="16">
        <v>11</v>
      </c>
      <c r="D13" s="14">
        <v>21</v>
      </c>
      <c r="E13" s="12">
        <v>1</v>
      </c>
      <c r="F13" s="12">
        <v>50</v>
      </c>
      <c r="G13" s="12">
        <v>1</v>
      </c>
      <c r="H13" s="12">
        <v>5</v>
      </c>
      <c r="I13" s="12">
        <v>5</v>
      </c>
      <c r="J13" s="15">
        <v>38</v>
      </c>
      <c r="K13" s="12">
        <v>10</v>
      </c>
      <c r="L13" s="12"/>
      <c r="M13" s="12">
        <v>1</v>
      </c>
      <c r="N13" s="12">
        <v>8</v>
      </c>
      <c r="O13" s="12"/>
      <c r="P13" s="12">
        <v>2</v>
      </c>
      <c r="Q13" s="14"/>
      <c r="R13" s="12">
        <v>5</v>
      </c>
      <c r="S13" s="12">
        <v>1</v>
      </c>
      <c r="T13" s="93">
        <v>4</v>
      </c>
      <c r="U13" s="93">
        <v>1</v>
      </c>
      <c r="V13" s="12">
        <v>2</v>
      </c>
      <c r="W13" s="12">
        <v>7</v>
      </c>
      <c r="X13" s="12">
        <v>4</v>
      </c>
      <c r="Y13" s="7">
        <f t="shared" si="0"/>
        <v>180</v>
      </c>
      <c r="AB13" s="22"/>
      <c r="AC13" s="22"/>
      <c r="AD13" s="22"/>
      <c r="AE13" s="22"/>
    </row>
    <row r="14" spans="1:31" s="90" customFormat="1" ht="12.75">
      <c r="A14" s="9" t="s">
        <v>32</v>
      </c>
      <c r="B14" s="93">
        <v>8</v>
      </c>
      <c r="C14" s="16">
        <v>9</v>
      </c>
      <c r="D14" s="14">
        <v>24</v>
      </c>
      <c r="E14" s="12">
        <v>2</v>
      </c>
      <c r="F14" s="12">
        <v>86</v>
      </c>
      <c r="G14" s="12">
        <v>1</v>
      </c>
      <c r="H14" s="12">
        <v>15</v>
      </c>
      <c r="I14" s="12">
        <v>4</v>
      </c>
      <c r="J14" s="15">
        <v>101</v>
      </c>
      <c r="K14" s="12">
        <v>18</v>
      </c>
      <c r="L14" s="12"/>
      <c r="M14" s="12">
        <v>1</v>
      </c>
      <c r="N14" s="12">
        <v>19</v>
      </c>
      <c r="O14" s="12">
        <v>2</v>
      </c>
      <c r="P14" s="12">
        <v>1</v>
      </c>
      <c r="Q14" s="14">
        <v>2</v>
      </c>
      <c r="R14" s="12">
        <v>8</v>
      </c>
      <c r="S14" s="12">
        <v>3</v>
      </c>
      <c r="T14" s="93">
        <v>5</v>
      </c>
      <c r="U14" s="93">
        <v>1</v>
      </c>
      <c r="V14" s="12">
        <v>5</v>
      </c>
      <c r="W14" s="12">
        <v>4</v>
      </c>
      <c r="X14" s="12">
        <v>12</v>
      </c>
      <c r="Y14" s="7">
        <f t="shared" si="0"/>
        <v>331</v>
      </c>
      <c r="AB14" s="22"/>
      <c r="AC14" s="22"/>
      <c r="AD14" s="22"/>
      <c r="AE14" s="22"/>
    </row>
    <row r="15" spans="1:31" s="90" customFormat="1" ht="12.75">
      <c r="A15" s="9" t="s">
        <v>33</v>
      </c>
      <c r="B15" s="93">
        <v>10</v>
      </c>
      <c r="C15" s="16">
        <v>13</v>
      </c>
      <c r="D15" s="14">
        <v>30</v>
      </c>
      <c r="E15" s="12">
        <v>5</v>
      </c>
      <c r="F15" s="12">
        <v>151</v>
      </c>
      <c r="G15" s="12">
        <v>2</v>
      </c>
      <c r="H15" s="12">
        <v>28</v>
      </c>
      <c r="I15" s="12">
        <v>7</v>
      </c>
      <c r="J15" s="15">
        <v>120</v>
      </c>
      <c r="K15" s="12">
        <v>18</v>
      </c>
      <c r="L15" s="12">
        <v>4</v>
      </c>
      <c r="M15" s="12">
        <v>2</v>
      </c>
      <c r="N15" s="12">
        <v>22</v>
      </c>
      <c r="O15" s="12">
        <v>4</v>
      </c>
      <c r="P15" s="12">
        <v>2</v>
      </c>
      <c r="Q15" s="14">
        <v>1</v>
      </c>
      <c r="R15" s="12">
        <v>12</v>
      </c>
      <c r="S15" s="12">
        <v>8</v>
      </c>
      <c r="T15" s="93">
        <v>8</v>
      </c>
      <c r="U15" s="93">
        <v>5</v>
      </c>
      <c r="V15" s="12">
        <v>3</v>
      </c>
      <c r="W15" s="12">
        <v>21</v>
      </c>
      <c r="X15" s="12">
        <v>15</v>
      </c>
      <c r="Y15" s="7">
        <f t="shared" si="0"/>
        <v>491</v>
      </c>
      <c r="AB15" s="22"/>
      <c r="AC15" s="22"/>
      <c r="AD15" s="22"/>
      <c r="AE15" s="22"/>
    </row>
    <row r="16" spans="1:31" s="90" customFormat="1" ht="12.75">
      <c r="A16" s="9" t="s">
        <v>34</v>
      </c>
      <c r="B16" s="93">
        <v>16</v>
      </c>
      <c r="C16" s="16">
        <v>11</v>
      </c>
      <c r="D16" s="14">
        <v>22</v>
      </c>
      <c r="E16" s="12">
        <v>7</v>
      </c>
      <c r="F16" s="12">
        <v>136</v>
      </c>
      <c r="G16" s="12">
        <v>5</v>
      </c>
      <c r="H16" s="12">
        <v>12</v>
      </c>
      <c r="I16" s="12">
        <v>10</v>
      </c>
      <c r="J16" s="15">
        <v>69</v>
      </c>
      <c r="K16" s="12">
        <v>9</v>
      </c>
      <c r="L16" s="12">
        <v>3</v>
      </c>
      <c r="M16" s="12">
        <v>3</v>
      </c>
      <c r="N16" s="12">
        <v>15</v>
      </c>
      <c r="O16" s="12">
        <v>2</v>
      </c>
      <c r="P16" s="12">
        <v>2</v>
      </c>
      <c r="Q16" s="14">
        <v>2</v>
      </c>
      <c r="R16" s="12">
        <v>9</v>
      </c>
      <c r="S16" s="12">
        <v>4</v>
      </c>
      <c r="T16" s="93">
        <v>10</v>
      </c>
      <c r="U16" s="93">
        <v>4</v>
      </c>
      <c r="V16" s="12">
        <v>5</v>
      </c>
      <c r="W16" s="12">
        <v>27</v>
      </c>
      <c r="X16" s="12">
        <v>13</v>
      </c>
      <c r="Y16" s="7">
        <f t="shared" si="0"/>
        <v>396</v>
      </c>
      <c r="AB16" s="22"/>
      <c r="AC16" s="22"/>
      <c r="AD16" s="22"/>
      <c r="AE16" s="22"/>
    </row>
    <row r="17" spans="1:31" s="90" customFormat="1" ht="12.75">
      <c r="A17" s="9" t="s">
        <v>35</v>
      </c>
      <c r="B17" s="93">
        <v>39</v>
      </c>
      <c r="C17" s="16">
        <v>30</v>
      </c>
      <c r="D17" s="14">
        <v>27</v>
      </c>
      <c r="E17" s="17">
        <v>6</v>
      </c>
      <c r="F17" s="12">
        <v>803</v>
      </c>
      <c r="G17" s="12">
        <v>19</v>
      </c>
      <c r="H17" s="12">
        <v>26</v>
      </c>
      <c r="I17" s="12">
        <v>28</v>
      </c>
      <c r="J17" s="15">
        <v>314</v>
      </c>
      <c r="K17" s="12">
        <v>51</v>
      </c>
      <c r="L17" s="12">
        <v>36</v>
      </c>
      <c r="M17" s="12">
        <v>7</v>
      </c>
      <c r="N17" s="12">
        <v>133</v>
      </c>
      <c r="O17" s="12">
        <v>10</v>
      </c>
      <c r="P17" s="12">
        <v>7</v>
      </c>
      <c r="Q17" s="94">
        <v>7</v>
      </c>
      <c r="R17" s="12">
        <v>32</v>
      </c>
      <c r="S17" s="12">
        <v>16</v>
      </c>
      <c r="T17" s="93">
        <v>41</v>
      </c>
      <c r="U17" s="93">
        <v>8</v>
      </c>
      <c r="V17" s="12">
        <v>34</v>
      </c>
      <c r="W17" s="12">
        <v>114</v>
      </c>
      <c r="X17" s="12">
        <v>43</v>
      </c>
      <c r="Y17" s="7">
        <f t="shared" si="0"/>
        <v>1831</v>
      </c>
      <c r="AB17" s="22"/>
      <c r="AC17" s="22"/>
      <c r="AD17" s="22"/>
      <c r="AE17" s="22"/>
    </row>
    <row r="18" spans="1:31" s="90" customFormat="1" ht="12.75">
      <c r="A18" s="5" t="s">
        <v>25</v>
      </c>
      <c r="B18" s="7">
        <f aca="true" t="shared" si="1" ref="B18:X18">SUM(B8:B17)</f>
        <v>78</v>
      </c>
      <c r="C18" s="7">
        <f t="shared" si="1"/>
        <v>78</v>
      </c>
      <c r="D18" s="7">
        <f t="shared" si="1"/>
        <v>145</v>
      </c>
      <c r="E18" s="7">
        <f t="shared" si="1"/>
        <v>21</v>
      </c>
      <c r="F18" s="7">
        <f t="shared" si="1"/>
        <v>1251</v>
      </c>
      <c r="G18" s="7">
        <f t="shared" si="1"/>
        <v>28</v>
      </c>
      <c r="H18" s="7">
        <f t="shared" si="1"/>
        <v>89</v>
      </c>
      <c r="I18" s="7">
        <f t="shared" si="1"/>
        <v>59</v>
      </c>
      <c r="J18" s="7">
        <f t="shared" si="1"/>
        <v>697</v>
      </c>
      <c r="K18" s="7">
        <f t="shared" si="1"/>
        <v>120</v>
      </c>
      <c r="L18" s="7">
        <f t="shared" si="1"/>
        <v>43</v>
      </c>
      <c r="M18" s="7">
        <f t="shared" si="1"/>
        <v>15</v>
      </c>
      <c r="N18" s="7">
        <f t="shared" si="1"/>
        <v>208</v>
      </c>
      <c r="O18" s="7">
        <f t="shared" si="1"/>
        <v>18</v>
      </c>
      <c r="P18" s="7">
        <f t="shared" si="1"/>
        <v>15</v>
      </c>
      <c r="Q18" s="7">
        <f t="shared" si="1"/>
        <v>12</v>
      </c>
      <c r="R18" s="7">
        <f t="shared" si="1"/>
        <v>75</v>
      </c>
      <c r="S18" s="7">
        <f t="shared" si="1"/>
        <v>33</v>
      </c>
      <c r="T18" s="7">
        <f t="shared" si="1"/>
        <v>68</v>
      </c>
      <c r="U18" s="7">
        <f t="shared" si="1"/>
        <v>20</v>
      </c>
      <c r="V18" s="7">
        <f t="shared" si="1"/>
        <v>51</v>
      </c>
      <c r="W18" s="7">
        <f t="shared" si="1"/>
        <v>174</v>
      </c>
      <c r="X18" s="7">
        <f t="shared" si="1"/>
        <v>89</v>
      </c>
      <c r="Y18" s="7">
        <f t="shared" si="0"/>
        <v>3387</v>
      </c>
      <c r="AB18" s="22"/>
      <c r="AC18" s="22"/>
      <c r="AD18" s="22"/>
      <c r="AE18" s="22"/>
    </row>
    <row r="19" spans="1:31" s="90" customFormat="1" ht="12.75">
      <c r="A19" s="113" t="s">
        <v>102</v>
      </c>
      <c r="B19" s="114">
        <v>50</v>
      </c>
      <c r="C19" s="114">
        <v>59</v>
      </c>
      <c r="D19" s="114">
        <v>77</v>
      </c>
      <c r="E19" s="114">
        <v>16</v>
      </c>
      <c r="F19" s="114">
        <v>803</v>
      </c>
      <c r="G19" s="114">
        <v>17</v>
      </c>
      <c r="H19" s="114">
        <v>55</v>
      </c>
      <c r="I19" s="114">
        <v>33</v>
      </c>
      <c r="J19" s="114">
        <v>397</v>
      </c>
      <c r="K19" s="114">
        <v>73</v>
      </c>
      <c r="L19" s="114">
        <v>29</v>
      </c>
      <c r="M19" s="114">
        <v>8</v>
      </c>
      <c r="N19" s="114">
        <v>155</v>
      </c>
      <c r="O19" s="114">
        <v>9</v>
      </c>
      <c r="P19" s="114">
        <v>9</v>
      </c>
      <c r="Q19" s="114"/>
      <c r="R19" s="114">
        <v>52</v>
      </c>
      <c r="S19" s="114">
        <v>17</v>
      </c>
      <c r="T19" s="114">
        <v>40</v>
      </c>
      <c r="U19" s="114">
        <v>18</v>
      </c>
      <c r="V19" s="114">
        <v>35</v>
      </c>
      <c r="W19" s="114">
        <v>91</v>
      </c>
      <c r="X19" s="114">
        <v>52</v>
      </c>
      <c r="Y19" s="115">
        <f>SUM(B19:X19)/SUM(B19:X20)</f>
        <v>0.6253731343283582</v>
      </c>
      <c r="AB19" s="22"/>
      <c r="AC19" s="22"/>
      <c r="AD19" s="22"/>
      <c r="AE19" s="22"/>
    </row>
    <row r="20" spans="1:31" s="90" customFormat="1" ht="12.75">
      <c r="A20" s="116" t="s">
        <v>103</v>
      </c>
      <c r="B20" s="117">
        <v>28</v>
      </c>
      <c r="C20" s="117">
        <v>19</v>
      </c>
      <c r="D20" s="117">
        <v>68</v>
      </c>
      <c r="E20" s="117">
        <v>5</v>
      </c>
      <c r="F20" s="117">
        <v>448</v>
      </c>
      <c r="G20" s="117">
        <v>11</v>
      </c>
      <c r="H20" s="117">
        <v>34</v>
      </c>
      <c r="I20" s="117">
        <v>26</v>
      </c>
      <c r="J20" s="117">
        <v>276</v>
      </c>
      <c r="K20" s="117">
        <v>46</v>
      </c>
      <c r="L20" s="117">
        <v>14</v>
      </c>
      <c r="M20" s="117">
        <v>7</v>
      </c>
      <c r="N20" s="117">
        <v>53</v>
      </c>
      <c r="O20" s="117">
        <v>9</v>
      </c>
      <c r="P20" s="117">
        <v>6</v>
      </c>
      <c r="Q20" s="117"/>
      <c r="R20" s="117">
        <v>23</v>
      </c>
      <c r="S20" s="117">
        <v>16</v>
      </c>
      <c r="T20" s="117">
        <v>28</v>
      </c>
      <c r="U20" s="117">
        <v>2</v>
      </c>
      <c r="V20" s="117">
        <v>16</v>
      </c>
      <c r="W20" s="117">
        <v>83</v>
      </c>
      <c r="X20" s="117">
        <v>37</v>
      </c>
      <c r="Y20" s="118">
        <f>SUM(B20:X20)/SUM(B19:X20)</f>
        <v>0.3746268656716418</v>
      </c>
      <c r="AB20" s="22"/>
      <c r="AC20" s="22"/>
      <c r="AD20" s="22"/>
      <c r="AE20" s="22"/>
    </row>
    <row r="21" spans="1:31" s="90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7"/>
      <c r="AB21" s="22"/>
      <c r="AC21" s="22"/>
      <c r="AD21" s="22"/>
      <c r="AE21" s="22"/>
    </row>
    <row r="22" spans="1:31" s="90" customFormat="1" ht="12.75">
      <c r="A22" s="9" t="s">
        <v>36</v>
      </c>
      <c r="B22" s="12">
        <f aca="true" t="shared" si="2" ref="B22:X22">SUM(B8:B11)</f>
        <v>1</v>
      </c>
      <c r="C22" s="12">
        <f t="shared" si="2"/>
        <v>1</v>
      </c>
      <c r="D22" s="12">
        <f t="shared" si="2"/>
        <v>6</v>
      </c>
      <c r="E22" s="12">
        <f t="shared" si="2"/>
        <v>0</v>
      </c>
      <c r="F22" s="12">
        <f t="shared" si="2"/>
        <v>7</v>
      </c>
      <c r="G22" s="12">
        <f t="shared" si="2"/>
        <v>0</v>
      </c>
      <c r="H22" s="12">
        <f t="shared" si="2"/>
        <v>1</v>
      </c>
      <c r="I22" s="12">
        <f t="shared" si="2"/>
        <v>0</v>
      </c>
      <c r="J22" s="12">
        <f t="shared" si="2"/>
        <v>22</v>
      </c>
      <c r="K22" s="12">
        <f t="shared" si="2"/>
        <v>6</v>
      </c>
      <c r="L22" s="12">
        <f t="shared" si="2"/>
        <v>0</v>
      </c>
      <c r="M22" s="12">
        <f t="shared" si="2"/>
        <v>1</v>
      </c>
      <c r="N22" s="12">
        <f t="shared" si="2"/>
        <v>8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3</v>
      </c>
      <c r="S22" s="12">
        <f t="shared" si="2"/>
        <v>0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1</v>
      </c>
      <c r="Y22" s="7">
        <f t="shared" si="0"/>
        <v>57</v>
      </c>
      <c r="AB22" s="22"/>
      <c r="AC22" s="22"/>
      <c r="AD22" s="22"/>
      <c r="AE22" s="22"/>
    </row>
    <row r="23" spans="1:31" s="90" customFormat="1" ht="12.75">
      <c r="A23" s="9" t="s">
        <v>104</v>
      </c>
      <c r="B23" s="12">
        <f aca="true" t="shared" si="3" ref="B23:X23">SUM(B8:B16)</f>
        <v>39</v>
      </c>
      <c r="C23" s="12">
        <f t="shared" si="3"/>
        <v>48</v>
      </c>
      <c r="D23" s="12">
        <f t="shared" si="3"/>
        <v>118</v>
      </c>
      <c r="E23" s="12">
        <f t="shared" si="3"/>
        <v>15</v>
      </c>
      <c r="F23" s="12">
        <f t="shared" si="3"/>
        <v>448</v>
      </c>
      <c r="G23" s="12">
        <f t="shared" si="3"/>
        <v>9</v>
      </c>
      <c r="H23" s="12">
        <f t="shared" si="3"/>
        <v>63</v>
      </c>
      <c r="I23" s="12">
        <f t="shared" si="3"/>
        <v>31</v>
      </c>
      <c r="J23" s="12">
        <f t="shared" si="3"/>
        <v>383</v>
      </c>
      <c r="K23" s="12">
        <f>SUM(K8:K16)</f>
        <v>69</v>
      </c>
      <c r="L23" s="12">
        <f t="shared" si="3"/>
        <v>7</v>
      </c>
      <c r="M23" s="12">
        <f t="shared" si="3"/>
        <v>8</v>
      </c>
      <c r="N23" s="12">
        <f t="shared" si="3"/>
        <v>75</v>
      </c>
      <c r="O23" s="12">
        <f t="shared" si="3"/>
        <v>8</v>
      </c>
      <c r="P23" s="12">
        <f t="shared" si="3"/>
        <v>8</v>
      </c>
      <c r="Q23" s="12">
        <f t="shared" si="3"/>
        <v>5</v>
      </c>
      <c r="R23" s="12">
        <f t="shared" si="3"/>
        <v>43</v>
      </c>
      <c r="S23" s="12">
        <f t="shared" si="3"/>
        <v>17</v>
      </c>
      <c r="T23" s="12">
        <f t="shared" si="3"/>
        <v>27</v>
      </c>
      <c r="U23" s="12">
        <f t="shared" si="3"/>
        <v>12</v>
      </c>
      <c r="V23" s="12">
        <f t="shared" si="3"/>
        <v>17</v>
      </c>
      <c r="W23" s="12">
        <f t="shared" si="3"/>
        <v>60</v>
      </c>
      <c r="X23" s="12">
        <f t="shared" si="3"/>
        <v>46</v>
      </c>
      <c r="Y23" s="7">
        <f t="shared" si="0"/>
        <v>1556</v>
      </c>
      <c r="AB23" s="22"/>
      <c r="AC23" s="22"/>
      <c r="AD23" s="22"/>
      <c r="AE23" s="22"/>
    </row>
    <row r="24" spans="1:31" s="90" customFormat="1" ht="12.75">
      <c r="A24" s="9" t="s">
        <v>35</v>
      </c>
      <c r="B24" s="12">
        <f aca="true" t="shared" si="4" ref="B24:X24">B17</f>
        <v>39</v>
      </c>
      <c r="C24" s="12">
        <f t="shared" si="4"/>
        <v>30</v>
      </c>
      <c r="D24" s="12">
        <f t="shared" si="4"/>
        <v>27</v>
      </c>
      <c r="E24" s="12">
        <f t="shared" si="4"/>
        <v>6</v>
      </c>
      <c r="F24" s="12">
        <f t="shared" si="4"/>
        <v>803</v>
      </c>
      <c r="G24" s="12">
        <f t="shared" si="4"/>
        <v>19</v>
      </c>
      <c r="H24" s="12">
        <f t="shared" si="4"/>
        <v>26</v>
      </c>
      <c r="I24" s="12">
        <f t="shared" si="4"/>
        <v>28</v>
      </c>
      <c r="J24" s="12">
        <f t="shared" si="4"/>
        <v>314</v>
      </c>
      <c r="K24" s="12">
        <f t="shared" si="4"/>
        <v>51</v>
      </c>
      <c r="L24" s="12">
        <f t="shared" si="4"/>
        <v>36</v>
      </c>
      <c r="M24" s="12">
        <f t="shared" si="4"/>
        <v>7</v>
      </c>
      <c r="N24" s="12">
        <f t="shared" si="4"/>
        <v>133</v>
      </c>
      <c r="O24" s="12">
        <f t="shared" si="4"/>
        <v>10</v>
      </c>
      <c r="P24" s="12">
        <f t="shared" si="4"/>
        <v>7</v>
      </c>
      <c r="Q24" s="12">
        <f t="shared" si="4"/>
        <v>7</v>
      </c>
      <c r="R24" s="12">
        <f t="shared" si="4"/>
        <v>32</v>
      </c>
      <c r="S24" s="12">
        <f t="shared" si="4"/>
        <v>16</v>
      </c>
      <c r="T24" s="12">
        <f t="shared" si="4"/>
        <v>41</v>
      </c>
      <c r="U24" s="12">
        <f t="shared" si="4"/>
        <v>8</v>
      </c>
      <c r="V24" s="12">
        <f t="shared" si="4"/>
        <v>34</v>
      </c>
      <c r="W24" s="12">
        <f t="shared" si="4"/>
        <v>114</v>
      </c>
      <c r="X24" s="12">
        <f t="shared" si="4"/>
        <v>43</v>
      </c>
      <c r="Y24" s="7">
        <f t="shared" si="0"/>
        <v>1831</v>
      </c>
      <c r="AB24" s="22"/>
      <c r="AC24" s="22"/>
      <c r="AD24" s="22"/>
      <c r="AE24" s="22"/>
    </row>
    <row r="25" spans="1:25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102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7" ht="12.75">
      <c r="A26" s="9" t="s">
        <v>39</v>
      </c>
      <c r="B26" s="12">
        <v>5</v>
      </c>
      <c r="C26" s="12">
        <v>4</v>
      </c>
      <c r="D26" s="12">
        <v>12</v>
      </c>
      <c r="E26" s="12">
        <v>1</v>
      </c>
      <c r="F26" s="12">
        <v>57</v>
      </c>
      <c r="G26" s="12">
        <v>2</v>
      </c>
      <c r="H26" s="12">
        <v>7</v>
      </c>
      <c r="I26" s="12">
        <v>3</v>
      </c>
      <c r="J26" s="12">
        <v>51</v>
      </c>
      <c r="K26" s="12">
        <v>10</v>
      </c>
      <c r="L26" s="12">
        <v>3</v>
      </c>
      <c r="M26" s="12">
        <v>1</v>
      </c>
      <c r="N26" s="12">
        <v>15</v>
      </c>
      <c r="O26" s="12">
        <v>1</v>
      </c>
      <c r="P26" s="12">
        <v>1</v>
      </c>
      <c r="Q26" s="12">
        <v>3</v>
      </c>
      <c r="R26" s="12">
        <v>7</v>
      </c>
      <c r="S26" s="12">
        <v>3</v>
      </c>
      <c r="T26" s="12">
        <v>5</v>
      </c>
      <c r="U26" s="12">
        <v>2</v>
      </c>
      <c r="V26" s="12">
        <v>2</v>
      </c>
      <c r="W26" s="12">
        <v>21</v>
      </c>
      <c r="X26" s="12">
        <v>5</v>
      </c>
      <c r="Y26" s="7">
        <f t="shared" si="0"/>
        <v>221</v>
      </c>
      <c r="AA26" s="35"/>
    </row>
    <row r="27" spans="1:25" s="35" customFormat="1" ht="12.75">
      <c r="A27" s="9" t="s">
        <v>105</v>
      </c>
      <c r="B27" s="12" t="s">
        <v>106</v>
      </c>
      <c r="C27" s="12" t="s">
        <v>106</v>
      </c>
      <c r="D27" s="12" t="s">
        <v>106</v>
      </c>
      <c r="E27" s="12" t="s">
        <v>106</v>
      </c>
      <c r="F27" s="12" t="s">
        <v>106</v>
      </c>
      <c r="G27" s="12" t="s">
        <v>106</v>
      </c>
      <c r="H27" s="12" t="s">
        <v>107</v>
      </c>
      <c r="I27" s="12" t="s">
        <v>107</v>
      </c>
      <c r="J27" s="12" t="s">
        <v>106</v>
      </c>
      <c r="K27" s="12" t="s">
        <v>106</v>
      </c>
      <c r="L27" s="12" t="s">
        <v>106</v>
      </c>
      <c r="M27" s="12" t="s">
        <v>107</v>
      </c>
      <c r="N27" s="12" t="s">
        <v>106</v>
      </c>
      <c r="O27" s="12" t="s">
        <v>106</v>
      </c>
      <c r="P27" s="12" t="s">
        <v>107</v>
      </c>
      <c r="Q27" s="12" t="s">
        <v>106</v>
      </c>
      <c r="R27" s="12" t="s">
        <v>106</v>
      </c>
      <c r="S27" s="12" t="s">
        <v>106</v>
      </c>
      <c r="T27" s="12" t="s">
        <v>106</v>
      </c>
      <c r="U27" s="12" t="s">
        <v>107</v>
      </c>
      <c r="V27" s="12" t="s">
        <v>106</v>
      </c>
      <c r="W27" s="12" t="s">
        <v>106</v>
      </c>
      <c r="X27" s="12" t="s">
        <v>106</v>
      </c>
      <c r="Y27" s="7">
        <f>COUNTIF(B27:X27,"YES")</f>
        <v>18</v>
      </c>
    </row>
    <row r="28" spans="1:25" s="35" customFormat="1" ht="12.75">
      <c r="A28" s="119" t="s">
        <v>116</v>
      </c>
      <c r="Y28" s="34"/>
    </row>
    <row r="30" spans="1:21" ht="12.75">
      <c r="A30" s="3" t="s">
        <v>114</v>
      </c>
      <c r="B30" s="2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104"/>
    </row>
    <row r="31" spans="1:3" ht="12.75">
      <c r="A31" s="1"/>
      <c r="B31" s="23"/>
      <c r="C31" s="35"/>
    </row>
    <row r="32" spans="1:3" ht="12.75">
      <c r="A32" s="28" t="s">
        <v>2</v>
      </c>
      <c r="B32" s="6" t="s">
        <v>111</v>
      </c>
      <c r="C32" s="6" t="s">
        <v>117</v>
      </c>
    </row>
    <row r="33" spans="1:3" ht="12.75">
      <c r="A33" s="30" t="s">
        <v>30</v>
      </c>
      <c r="B33" s="12"/>
      <c r="C33" s="12"/>
    </row>
    <row r="34" spans="1:3" ht="12.75">
      <c r="A34" s="30" t="s">
        <v>31</v>
      </c>
      <c r="B34" s="12"/>
      <c r="C34" s="12"/>
    </row>
    <row r="35" spans="1:3" ht="12.75">
      <c r="A35" s="30" t="s">
        <v>32</v>
      </c>
      <c r="B35" s="12"/>
      <c r="C35" s="12">
        <v>1</v>
      </c>
    </row>
    <row r="36" spans="1:3" ht="12.75">
      <c r="A36" s="30" t="s">
        <v>33</v>
      </c>
      <c r="B36" s="12">
        <v>2</v>
      </c>
      <c r="C36" s="12"/>
    </row>
    <row r="37" spans="1:3" ht="12.75">
      <c r="A37" s="30" t="s">
        <v>34</v>
      </c>
      <c r="B37" s="12">
        <v>4</v>
      </c>
      <c r="C37" s="12">
        <v>1</v>
      </c>
    </row>
    <row r="38" spans="1:3" ht="12.75">
      <c r="A38" s="32" t="s">
        <v>35</v>
      </c>
      <c r="B38" s="17">
        <v>17</v>
      </c>
      <c r="C38" s="17">
        <v>16</v>
      </c>
    </row>
    <row r="39" spans="1:3" ht="12.75">
      <c r="A39" s="5" t="s">
        <v>25</v>
      </c>
      <c r="B39" s="7">
        <f>SUM(B33:B38)</f>
        <v>23</v>
      </c>
      <c r="C39" s="7">
        <f>SUM(C33:C38)</f>
        <v>18</v>
      </c>
    </row>
    <row r="40" spans="1:3" ht="12.75">
      <c r="A40" s="3"/>
      <c r="B40" s="34"/>
      <c r="C40" s="34"/>
    </row>
    <row r="41" spans="1:3" ht="12.75">
      <c r="A41" s="9" t="s">
        <v>39</v>
      </c>
      <c r="B41" s="12">
        <v>3</v>
      </c>
      <c r="C41" s="12">
        <v>2</v>
      </c>
    </row>
    <row r="42" spans="1:3" ht="12.75">
      <c r="A42" s="9" t="s">
        <v>105</v>
      </c>
      <c r="B42" s="12" t="s">
        <v>106</v>
      </c>
      <c r="C42" s="12" t="s">
        <v>107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1"/>
  <sheetViews>
    <sheetView workbookViewId="0" topLeftCell="A1">
      <selection activeCell="A5" sqref="A5"/>
    </sheetView>
  </sheetViews>
  <sheetFormatPr defaultColWidth="11.421875" defaultRowHeight="12.75"/>
  <cols>
    <col min="1" max="1" width="18.28125" style="22" bestFit="1" customWidth="1"/>
    <col min="2" max="8" width="6.7109375" style="22" customWidth="1"/>
    <col min="9" max="9" width="6.7109375" style="103" customWidth="1"/>
    <col min="10" max="20" width="6.7109375" style="22" customWidth="1"/>
    <col min="21" max="21" width="6.7109375" style="103" customWidth="1"/>
    <col min="22" max="25" width="6.7109375" style="22" customWidth="1"/>
    <col min="26" max="16384" width="11.421875" style="22" customWidth="1"/>
  </cols>
  <sheetData>
    <row r="4" ht="13.5">
      <c r="M4" s="2" t="s">
        <v>0</v>
      </c>
    </row>
    <row r="5" ht="12.75">
      <c r="A5" s="3" t="s">
        <v>101</v>
      </c>
    </row>
    <row r="7" spans="1:31" s="90" customFormat="1" ht="12.75">
      <c r="A7" s="5" t="s">
        <v>2</v>
      </c>
      <c r="B7" s="6" t="s">
        <v>3</v>
      </c>
      <c r="C7" s="6" t="s">
        <v>49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50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40</v>
      </c>
      <c r="U7" s="105" t="s">
        <v>51</v>
      </c>
      <c r="V7" s="6" t="s">
        <v>22</v>
      </c>
      <c r="W7" s="6" t="s">
        <v>23</v>
      </c>
      <c r="X7" s="6" t="s">
        <v>24</v>
      </c>
      <c r="Y7" s="7" t="s">
        <v>25</v>
      </c>
      <c r="AB7" s="22"/>
      <c r="AC7" s="22"/>
      <c r="AD7" s="22"/>
      <c r="AE7" s="22"/>
    </row>
    <row r="8" spans="1:31" s="90" customFormat="1" ht="12.75">
      <c r="A8" s="9" t="s">
        <v>26</v>
      </c>
      <c r="B8" s="12"/>
      <c r="C8" s="17"/>
      <c r="D8" s="12"/>
      <c r="E8" s="12"/>
      <c r="F8" s="12"/>
      <c r="G8" s="12"/>
      <c r="H8" s="12"/>
      <c r="I8" s="12"/>
      <c r="J8" s="12"/>
      <c r="K8" s="12"/>
      <c r="L8" s="12"/>
      <c r="M8" s="12">
        <v>1</v>
      </c>
      <c r="N8" s="12"/>
      <c r="O8" s="12"/>
      <c r="P8" s="12"/>
      <c r="Q8" s="12"/>
      <c r="R8" s="12"/>
      <c r="S8" s="12"/>
      <c r="T8" s="12"/>
      <c r="U8" s="106"/>
      <c r="V8" s="12"/>
      <c r="W8" s="12"/>
      <c r="X8" s="12"/>
      <c r="Y8" s="7">
        <f aca="true" t="shared" si="0" ref="Y8:Y26">SUM(B8:X8)</f>
        <v>1</v>
      </c>
      <c r="AB8" s="22"/>
      <c r="AC8" s="22"/>
      <c r="AD8" s="22"/>
      <c r="AE8" s="22"/>
    </row>
    <row r="9" spans="1:31" s="90" customFormat="1" ht="12.75">
      <c r="A9" s="9" t="s">
        <v>27</v>
      </c>
      <c r="B9" s="93">
        <v>1</v>
      </c>
      <c r="C9" s="12"/>
      <c r="D9" s="14">
        <v>1</v>
      </c>
      <c r="E9" s="12"/>
      <c r="F9" s="12">
        <v>1</v>
      </c>
      <c r="G9" s="12"/>
      <c r="H9" s="12"/>
      <c r="I9" s="12"/>
      <c r="J9" s="15">
        <v>3</v>
      </c>
      <c r="K9" s="12">
        <v>1</v>
      </c>
      <c r="L9" s="12"/>
      <c r="M9" s="12"/>
      <c r="N9" s="12"/>
      <c r="O9" s="12"/>
      <c r="P9" s="12"/>
      <c r="Q9" s="12"/>
      <c r="R9" s="12">
        <v>1</v>
      </c>
      <c r="S9" s="12"/>
      <c r="T9" s="12"/>
      <c r="U9" s="106"/>
      <c r="V9" s="12"/>
      <c r="W9" s="12"/>
      <c r="X9" s="12"/>
      <c r="Y9" s="7">
        <f t="shared" si="0"/>
        <v>8</v>
      </c>
      <c r="AB9" s="22"/>
      <c r="AC9" s="22"/>
      <c r="AD9" s="22"/>
      <c r="AE9" s="22"/>
    </row>
    <row r="10" spans="1:31" s="90" customFormat="1" ht="12.75">
      <c r="A10" s="9" t="s">
        <v>28</v>
      </c>
      <c r="B10" s="93"/>
      <c r="C10" s="16">
        <v>1</v>
      </c>
      <c r="D10" s="14">
        <v>1</v>
      </c>
      <c r="E10" s="12"/>
      <c r="F10" s="12">
        <v>4</v>
      </c>
      <c r="G10" s="12"/>
      <c r="H10" s="12"/>
      <c r="I10" s="12"/>
      <c r="J10" s="15">
        <v>7</v>
      </c>
      <c r="K10" s="12">
        <v>1</v>
      </c>
      <c r="L10" s="12"/>
      <c r="M10" s="12"/>
      <c r="N10" s="12">
        <v>5</v>
      </c>
      <c r="O10" s="12"/>
      <c r="P10" s="12"/>
      <c r="Q10" s="12"/>
      <c r="R10" s="12">
        <v>1</v>
      </c>
      <c r="S10" s="12"/>
      <c r="T10" s="12"/>
      <c r="U10" s="106"/>
      <c r="V10" s="12"/>
      <c r="W10" s="12"/>
      <c r="X10" s="12"/>
      <c r="Y10" s="7">
        <f t="shared" si="0"/>
        <v>20</v>
      </c>
      <c r="AB10" s="22"/>
      <c r="AC10" s="22"/>
      <c r="AD10" s="22"/>
      <c r="AE10" s="22"/>
    </row>
    <row r="11" spans="1:31" s="90" customFormat="1" ht="12.75">
      <c r="A11" s="9" t="s">
        <v>29</v>
      </c>
      <c r="B11" s="93"/>
      <c r="C11" s="12"/>
      <c r="D11" s="14">
        <v>4</v>
      </c>
      <c r="E11" s="12"/>
      <c r="F11" s="12">
        <v>4</v>
      </c>
      <c r="G11" s="12"/>
      <c r="H11" s="12">
        <v>1</v>
      </c>
      <c r="I11" s="12"/>
      <c r="J11" s="15">
        <v>11</v>
      </c>
      <c r="K11" s="12">
        <v>2</v>
      </c>
      <c r="L11" s="12"/>
      <c r="M11" s="12"/>
      <c r="N11" s="12">
        <v>3</v>
      </c>
      <c r="O11" s="12"/>
      <c r="P11" s="12"/>
      <c r="Q11" s="12"/>
      <c r="R11" s="12">
        <v>1</v>
      </c>
      <c r="S11" s="12"/>
      <c r="T11" s="12"/>
      <c r="U11" s="106"/>
      <c r="V11" s="17"/>
      <c r="W11" s="17"/>
      <c r="X11" s="17">
        <v>1</v>
      </c>
      <c r="Y11" s="7">
        <f t="shared" si="0"/>
        <v>27</v>
      </c>
      <c r="AB11" s="22"/>
      <c r="AC11" s="22"/>
      <c r="AD11" s="22"/>
      <c r="AE11" s="22"/>
    </row>
    <row r="12" spans="1:31" s="90" customFormat="1" ht="12.75">
      <c r="A12" s="9" t="s">
        <v>30</v>
      </c>
      <c r="B12" s="93">
        <v>1</v>
      </c>
      <c r="C12" s="16">
        <v>3</v>
      </c>
      <c r="D12" s="14">
        <v>15</v>
      </c>
      <c r="E12" s="12"/>
      <c r="F12" s="12">
        <v>19</v>
      </c>
      <c r="G12" s="12"/>
      <c r="H12" s="12">
        <v>2</v>
      </c>
      <c r="I12" s="12">
        <v>5</v>
      </c>
      <c r="J12" s="15">
        <v>32</v>
      </c>
      <c r="K12" s="12">
        <v>7</v>
      </c>
      <c r="L12" s="12"/>
      <c r="M12" s="12"/>
      <c r="N12" s="12">
        <v>3</v>
      </c>
      <c r="O12" s="12"/>
      <c r="P12" s="12">
        <v>1</v>
      </c>
      <c r="Q12" s="12"/>
      <c r="R12" s="12">
        <v>5</v>
      </c>
      <c r="S12" s="12">
        <v>1</v>
      </c>
      <c r="T12" s="93"/>
      <c r="U12" s="107"/>
      <c r="V12" s="12">
        <v>2</v>
      </c>
      <c r="W12" s="12">
        <v>2</v>
      </c>
      <c r="X12" s="12">
        <v>1</v>
      </c>
      <c r="Y12" s="7">
        <f t="shared" si="0"/>
        <v>99</v>
      </c>
      <c r="AB12" s="22"/>
      <c r="AC12" s="22"/>
      <c r="AD12" s="22"/>
      <c r="AE12" s="22"/>
    </row>
    <row r="13" spans="1:31" s="90" customFormat="1" ht="12.75">
      <c r="A13" s="9" t="s">
        <v>31</v>
      </c>
      <c r="B13" s="93">
        <v>2</v>
      </c>
      <c r="C13" s="16">
        <v>11</v>
      </c>
      <c r="D13" s="14">
        <v>21</v>
      </c>
      <c r="E13" s="12">
        <v>1</v>
      </c>
      <c r="F13" s="12">
        <v>45</v>
      </c>
      <c r="G13" s="12">
        <v>1</v>
      </c>
      <c r="H13" s="12">
        <v>5</v>
      </c>
      <c r="I13" s="12">
        <v>5</v>
      </c>
      <c r="J13" s="15">
        <v>37</v>
      </c>
      <c r="K13" s="12">
        <v>10</v>
      </c>
      <c r="L13" s="12"/>
      <c r="M13" s="12">
        <v>1</v>
      </c>
      <c r="N13" s="12">
        <v>8</v>
      </c>
      <c r="O13" s="12"/>
      <c r="P13" s="12">
        <v>2</v>
      </c>
      <c r="Q13" s="14"/>
      <c r="R13" s="12">
        <v>4</v>
      </c>
      <c r="S13" s="12">
        <v>1</v>
      </c>
      <c r="T13" s="93">
        <v>4</v>
      </c>
      <c r="U13" s="107">
        <v>2</v>
      </c>
      <c r="V13" s="12"/>
      <c r="W13" s="12">
        <v>7</v>
      </c>
      <c r="X13" s="12">
        <v>3</v>
      </c>
      <c r="Y13" s="7">
        <f t="shared" si="0"/>
        <v>170</v>
      </c>
      <c r="AB13" s="22"/>
      <c r="AC13" s="22"/>
      <c r="AD13" s="22"/>
      <c r="AE13" s="22"/>
    </row>
    <row r="14" spans="1:31" s="90" customFormat="1" ht="12.75">
      <c r="A14" s="9" t="s">
        <v>32</v>
      </c>
      <c r="B14" s="93">
        <v>7</v>
      </c>
      <c r="C14" s="16">
        <v>10</v>
      </c>
      <c r="D14" s="14">
        <v>20</v>
      </c>
      <c r="E14" s="12">
        <v>2</v>
      </c>
      <c r="F14" s="12">
        <v>81</v>
      </c>
      <c r="G14" s="12"/>
      <c r="H14" s="12">
        <v>13</v>
      </c>
      <c r="I14" s="12">
        <v>4</v>
      </c>
      <c r="J14" s="15">
        <v>103</v>
      </c>
      <c r="K14" s="12">
        <v>18</v>
      </c>
      <c r="L14" s="12"/>
      <c r="M14" s="12">
        <v>1</v>
      </c>
      <c r="N14" s="12">
        <v>19</v>
      </c>
      <c r="O14" s="12">
        <v>2</v>
      </c>
      <c r="P14" s="12">
        <v>1</v>
      </c>
      <c r="Q14" s="14">
        <v>2</v>
      </c>
      <c r="R14" s="12">
        <v>8</v>
      </c>
      <c r="S14" s="12">
        <v>1</v>
      </c>
      <c r="T14" s="93">
        <v>5</v>
      </c>
      <c r="U14" s="107"/>
      <c r="V14" s="12">
        <v>6</v>
      </c>
      <c r="W14" s="12">
        <v>4</v>
      </c>
      <c r="X14" s="12">
        <v>10</v>
      </c>
      <c r="Y14" s="7">
        <f t="shared" si="0"/>
        <v>317</v>
      </c>
      <c r="AB14" s="22"/>
      <c r="AC14" s="22"/>
      <c r="AD14" s="22"/>
      <c r="AE14" s="22"/>
    </row>
    <row r="15" spans="1:31" s="90" customFormat="1" ht="12.75">
      <c r="A15" s="9" t="s">
        <v>33</v>
      </c>
      <c r="B15" s="93">
        <v>13</v>
      </c>
      <c r="C15" s="16">
        <v>9</v>
      </c>
      <c r="D15" s="14">
        <v>29</v>
      </c>
      <c r="E15" s="12">
        <v>5</v>
      </c>
      <c r="F15" s="12">
        <v>153</v>
      </c>
      <c r="G15" s="12">
        <v>2</v>
      </c>
      <c r="H15" s="12">
        <v>25</v>
      </c>
      <c r="I15" s="12">
        <v>7</v>
      </c>
      <c r="J15" s="15">
        <v>113</v>
      </c>
      <c r="K15" s="12">
        <v>16</v>
      </c>
      <c r="L15" s="12">
        <v>4</v>
      </c>
      <c r="M15" s="12">
        <v>2</v>
      </c>
      <c r="N15" s="12">
        <v>23</v>
      </c>
      <c r="O15" s="12">
        <v>4</v>
      </c>
      <c r="P15" s="12">
        <v>1</v>
      </c>
      <c r="Q15" s="14">
        <v>1</v>
      </c>
      <c r="R15" s="12">
        <v>12</v>
      </c>
      <c r="S15" s="12">
        <v>6</v>
      </c>
      <c r="T15" s="93">
        <v>8</v>
      </c>
      <c r="U15" s="107">
        <v>4</v>
      </c>
      <c r="V15" s="12">
        <v>4</v>
      </c>
      <c r="W15" s="12">
        <v>21</v>
      </c>
      <c r="X15" s="12">
        <v>14</v>
      </c>
      <c r="Y15" s="7">
        <f t="shared" si="0"/>
        <v>476</v>
      </c>
      <c r="AB15" s="22"/>
      <c r="AC15" s="22"/>
      <c r="AD15" s="22"/>
      <c r="AE15" s="22"/>
    </row>
    <row r="16" spans="1:31" s="90" customFormat="1" ht="12.75">
      <c r="A16" s="9" t="s">
        <v>34</v>
      </c>
      <c r="B16" s="93">
        <v>14</v>
      </c>
      <c r="C16" s="16">
        <v>10</v>
      </c>
      <c r="D16" s="14">
        <v>18</v>
      </c>
      <c r="E16" s="12">
        <v>7</v>
      </c>
      <c r="F16" s="12">
        <v>137</v>
      </c>
      <c r="G16" s="12">
        <v>4</v>
      </c>
      <c r="H16" s="12">
        <v>9</v>
      </c>
      <c r="I16" s="12">
        <v>10</v>
      </c>
      <c r="J16" s="15">
        <v>68</v>
      </c>
      <c r="K16" s="12">
        <v>9</v>
      </c>
      <c r="L16" s="12">
        <v>3</v>
      </c>
      <c r="M16" s="12">
        <v>3</v>
      </c>
      <c r="N16" s="12">
        <v>20</v>
      </c>
      <c r="O16" s="12">
        <v>2</v>
      </c>
      <c r="P16" s="12">
        <v>1</v>
      </c>
      <c r="Q16" s="14">
        <v>2</v>
      </c>
      <c r="R16" s="12">
        <v>6</v>
      </c>
      <c r="S16" s="12">
        <v>5</v>
      </c>
      <c r="T16" s="93">
        <v>8</v>
      </c>
      <c r="U16" s="107">
        <v>2</v>
      </c>
      <c r="V16" s="12">
        <v>5</v>
      </c>
      <c r="W16" s="12">
        <v>26</v>
      </c>
      <c r="X16" s="12">
        <v>7</v>
      </c>
      <c r="Y16" s="7">
        <f t="shared" si="0"/>
        <v>376</v>
      </c>
      <c r="AB16" s="22"/>
      <c r="AC16" s="22"/>
      <c r="AD16" s="22"/>
      <c r="AE16" s="22"/>
    </row>
    <row r="17" spans="1:31" s="90" customFormat="1" ht="12.75">
      <c r="A17" s="9" t="s">
        <v>35</v>
      </c>
      <c r="B17" s="93">
        <v>38</v>
      </c>
      <c r="C17" s="16">
        <v>25</v>
      </c>
      <c r="D17" s="14">
        <v>30</v>
      </c>
      <c r="E17" s="17">
        <v>6</v>
      </c>
      <c r="F17" s="12">
        <v>793</v>
      </c>
      <c r="G17" s="12">
        <v>17</v>
      </c>
      <c r="H17" s="12">
        <v>30</v>
      </c>
      <c r="I17" s="12">
        <v>30</v>
      </c>
      <c r="J17" s="15">
        <v>299</v>
      </c>
      <c r="K17" s="12">
        <v>36</v>
      </c>
      <c r="L17" s="17">
        <v>33</v>
      </c>
      <c r="M17" s="12">
        <v>7</v>
      </c>
      <c r="N17" s="12">
        <v>133</v>
      </c>
      <c r="O17" s="12">
        <v>8</v>
      </c>
      <c r="P17" s="12">
        <v>7</v>
      </c>
      <c r="Q17" s="94">
        <v>7</v>
      </c>
      <c r="R17" s="12">
        <v>30</v>
      </c>
      <c r="S17" s="12">
        <v>19</v>
      </c>
      <c r="T17" s="93">
        <v>41</v>
      </c>
      <c r="U17" s="107">
        <v>10</v>
      </c>
      <c r="V17" s="12">
        <v>28</v>
      </c>
      <c r="W17" s="12">
        <v>112</v>
      </c>
      <c r="X17" s="12">
        <v>30</v>
      </c>
      <c r="Y17" s="7">
        <f t="shared" si="0"/>
        <v>1769</v>
      </c>
      <c r="AB17" s="22"/>
      <c r="AC17" s="22"/>
      <c r="AD17" s="22"/>
      <c r="AE17" s="22"/>
    </row>
    <row r="18" spans="1:31" s="90" customFormat="1" ht="12.75">
      <c r="A18" s="5" t="s">
        <v>25</v>
      </c>
      <c r="B18" s="7">
        <f aca="true" t="shared" si="1" ref="B18:X18">SUM(B8:B17)</f>
        <v>76</v>
      </c>
      <c r="C18" s="7">
        <f t="shared" si="1"/>
        <v>69</v>
      </c>
      <c r="D18" s="7">
        <f t="shared" si="1"/>
        <v>139</v>
      </c>
      <c r="E18" s="7">
        <f t="shared" si="1"/>
        <v>21</v>
      </c>
      <c r="F18" s="7">
        <f t="shared" si="1"/>
        <v>1237</v>
      </c>
      <c r="G18" s="7">
        <f t="shared" si="1"/>
        <v>24</v>
      </c>
      <c r="H18" s="7">
        <f t="shared" si="1"/>
        <v>85</v>
      </c>
      <c r="I18" s="7">
        <f t="shared" si="1"/>
        <v>61</v>
      </c>
      <c r="J18" s="7">
        <f t="shared" si="1"/>
        <v>673</v>
      </c>
      <c r="K18" s="7">
        <f t="shared" si="1"/>
        <v>100</v>
      </c>
      <c r="L18" s="7">
        <f t="shared" si="1"/>
        <v>40</v>
      </c>
      <c r="M18" s="7">
        <f t="shared" si="1"/>
        <v>15</v>
      </c>
      <c r="N18" s="7">
        <f t="shared" si="1"/>
        <v>214</v>
      </c>
      <c r="O18" s="7">
        <f t="shared" si="1"/>
        <v>16</v>
      </c>
      <c r="P18" s="7">
        <f t="shared" si="1"/>
        <v>13</v>
      </c>
      <c r="Q18" s="7">
        <f t="shared" si="1"/>
        <v>12</v>
      </c>
      <c r="R18" s="7">
        <f t="shared" si="1"/>
        <v>68</v>
      </c>
      <c r="S18" s="7">
        <f t="shared" si="1"/>
        <v>33</v>
      </c>
      <c r="T18" s="7">
        <f t="shared" si="1"/>
        <v>66</v>
      </c>
      <c r="U18" s="108">
        <f t="shared" si="1"/>
        <v>18</v>
      </c>
      <c r="V18" s="7">
        <f t="shared" si="1"/>
        <v>45</v>
      </c>
      <c r="W18" s="7">
        <f t="shared" si="1"/>
        <v>172</v>
      </c>
      <c r="X18" s="7">
        <f t="shared" si="1"/>
        <v>66</v>
      </c>
      <c r="Y18" s="7">
        <f t="shared" si="0"/>
        <v>3263</v>
      </c>
      <c r="AB18" s="22"/>
      <c r="AC18" s="22"/>
      <c r="AD18" s="22"/>
      <c r="AE18" s="22"/>
    </row>
    <row r="19" spans="1:31" s="90" customFormat="1" ht="12.75">
      <c r="A19" s="113" t="s">
        <v>102</v>
      </c>
      <c r="B19" s="114">
        <v>50</v>
      </c>
      <c r="C19" s="114">
        <v>51</v>
      </c>
      <c r="D19" s="114">
        <v>73</v>
      </c>
      <c r="E19" s="114">
        <v>16</v>
      </c>
      <c r="F19" s="114">
        <v>811</v>
      </c>
      <c r="G19" s="114">
        <v>18</v>
      </c>
      <c r="H19" s="114">
        <v>54</v>
      </c>
      <c r="I19" s="114">
        <v>34</v>
      </c>
      <c r="J19" s="114">
        <v>397</v>
      </c>
      <c r="K19" s="114">
        <v>58</v>
      </c>
      <c r="L19" s="114">
        <v>27</v>
      </c>
      <c r="M19" s="114">
        <v>8</v>
      </c>
      <c r="N19" s="114">
        <v>159</v>
      </c>
      <c r="O19" s="114">
        <v>7</v>
      </c>
      <c r="P19" s="114">
        <v>8</v>
      </c>
      <c r="Q19" s="114"/>
      <c r="R19" s="114">
        <v>40</v>
      </c>
      <c r="S19" s="114">
        <v>17</v>
      </c>
      <c r="T19" s="114"/>
      <c r="U19" s="114"/>
      <c r="V19" s="114">
        <v>30</v>
      </c>
      <c r="W19" s="114">
        <v>91</v>
      </c>
      <c r="X19" s="114">
        <v>41</v>
      </c>
      <c r="Y19" s="115">
        <f>SUM(B19:X19)/SUM(B19:X20)</f>
        <v>0.6283549100094726</v>
      </c>
      <c r="AB19" s="22"/>
      <c r="AC19" s="22"/>
      <c r="AD19" s="22"/>
      <c r="AE19" s="22"/>
    </row>
    <row r="20" spans="1:31" s="90" customFormat="1" ht="12.75">
      <c r="A20" s="116" t="s">
        <v>103</v>
      </c>
      <c r="B20" s="117">
        <v>26</v>
      </c>
      <c r="C20" s="117">
        <v>18</v>
      </c>
      <c r="D20" s="117">
        <v>66</v>
      </c>
      <c r="E20" s="117">
        <v>5</v>
      </c>
      <c r="F20" s="117">
        <v>426</v>
      </c>
      <c r="G20" s="117">
        <v>6</v>
      </c>
      <c r="H20" s="117">
        <v>31</v>
      </c>
      <c r="I20" s="117">
        <v>27</v>
      </c>
      <c r="J20" s="117">
        <v>276</v>
      </c>
      <c r="K20" s="117">
        <v>42</v>
      </c>
      <c r="L20" s="117">
        <v>13</v>
      </c>
      <c r="M20" s="117">
        <v>7</v>
      </c>
      <c r="N20" s="117">
        <v>55</v>
      </c>
      <c r="O20" s="117">
        <v>9</v>
      </c>
      <c r="P20" s="117">
        <v>5</v>
      </c>
      <c r="Q20" s="117"/>
      <c r="R20" s="117">
        <v>28</v>
      </c>
      <c r="S20" s="117">
        <v>16</v>
      </c>
      <c r="T20" s="117"/>
      <c r="U20" s="117"/>
      <c r="V20" s="117">
        <v>15</v>
      </c>
      <c r="W20" s="117">
        <v>81</v>
      </c>
      <c r="X20" s="117">
        <v>25</v>
      </c>
      <c r="Y20" s="118">
        <f>SUM(B20:X20)/SUM(B19:X20)</f>
        <v>0.3716450899905273</v>
      </c>
      <c r="AB20" s="22"/>
      <c r="AC20" s="22"/>
      <c r="AD20" s="22"/>
      <c r="AE20" s="22"/>
    </row>
    <row r="21" spans="1:31" s="90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7"/>
      <c r="AB21" s="22"/>
      <c r="AC21" s="22"/>
      <c r="AD21" s="22"/>
      <c r="AE21" s="22"/>
    </row>
    <row r="22" spans="1:31" s="90" customFormat="1" ht="12.75">
      <c r="A22" s="9" t="s">
        <v>36</v>
      </c>
      <c r="B22" s="12">
        <f aca="true" t="shared" si="2" ref="B22:X22">SUM(B8:B11)</f>
        <v>1</v>
      </c>
      <c r="C22" s="12">
        <f t="shared" si="2"/>
        <v>1</v>
      </c>
      <c r="D22" s="12">
        <f t="shared" si="2"/>
        <v>6</v>
      </c>
      <c r="E22" s="12">
        <f t="shared" si="2"/>
        <v>0</v>
      </c>
      <c r="F22" s="12">
        <f t="shared" si="2"/>
        <v>9</v>
      </c>
      <c r="G22" s="12">
        <f t="shared" si="2"/>
        <v>0</v>
      </c>
      <c r="H22" s="12">
        <f t="shared" si="2"/>
        <v>1</v>
      </c>
      <c r="I22" s="12">
        <f t="shared" si="2"/>
        <v>0</v>
      </c>
      <c r="J22" s="12">
        <f t="shared" si="2"/>
        <v>21</v>
      </c>
      <c r="K22" s="12">
        <f t="shared" si="2"/>
        <v>4</v>
      </c>
      <c r="L22" s="12">
        <f t="shared" si="2"/>
        <v>0</v>
      </c>
      <c r="M22" s="12">
        <f t="shared" si="2"/>
        <v>1</v>
      </c>
      <c r="N22" s="12">
        <f t="shared" si="2"/>
        <v>8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3</v>
      </c>
      <c r="S22" s="12">
        <f t="shared" si="2"/>
        <v>0</v>
      </c>
      <c r="T22" s="12">
        <f t="shared" si="2"/>
        <v>0</v>
      </c>
      <c r="U22" s="106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1</v>
      </c>
      <c r="Y22" s="7">
        <f t="shared" si="0"/>
        <v>56</v>
      </c>
      <c r="AB22" s="22"/>
      <c r="AC22" s="22"/>
      <c r="AD22" s="22"/>
      <c r="AE22" s="22"/>
    </row>
    <row r="23" spans="1:31" s="90" customFormat="1" ht="12.75">
      <c r="A23" s="9" t="s">
        <v>104</v>
      </c>
      <c r="B23" s="12">
        <f aca="true" t="shared" si="3" ref="B23:X23">SUM(B8:B16)</f>
        <v>38</v>
      </c>
      <c r="C23" s="12">
        <f t="shared" si="3"/>
        <v>44</v>
      </c>
      <c r="D23" s="12">
        <f t="shared" si="3"/>
        <v>109</v>
      </c>
      <c r="E23" s="12">
        <f t="shared" si="3"/>
        <v>15</v>
      </c>
      <c r="F23" s="12">
        <f t="shared" si="3"/>
        <v>444</v>
      </c>
      <c r="G23" s="12">
        <f t="shared" si="3"/>
        <v>7</v>
      </c>
      <c r="H23" s="12">
        <f t="shared" si="3"/>
        <v>55</v>
      </c>
      <c r="I23" s="12">
        <f t="shared" si="3"/>
        <v>31</v>
      </c>
      <c r="J23" s="12">
        <f t="shared" si="3"/>
        <v>374</v>
      </c>
      <c r="K23" s="12">
        <f>SUM(K8:K16)</f>
        <v>64</v>
      </c>
      <c r="L23" s="12">
        <f t="shared" si="3"/>
        <v>7</v>
      </c>
      <c r="M23" s="12">
        <f t="shared" si="3"/>
        <v>8</v>
      </c>
      <c r="N23" s="12">
        <f t="shared" si="3"/>
        <v>81</v>
      </c>
      <c r="O23" s="12">
        <f t="shared" si="3"/>
        <v>8</v>
      </c>
      <c r="P23" s="12">
        <f t="shared" si="3"/>
        <v>6</v>
      </c>
      <c r="Q23" s="12">
        <f t="shared" si="3"/>
        <v>5</v>
      </c>
      <c r="R23" s="12">
        <f t="shared" si="3"/>
        <v>38</v>
      </c>
      <c r="S23" s="12">
        <f t="shared" si="3"/>
        <v>14</v>
      </c>
      <c r="T23" s="12">
        <f t="shared" si="3"/>
        <v>25</v>
      </c>
      <c r="U23" s="106">
        <f t="shared" si="3"/>
        <v>8</v>
      </c>
      <c r="V23" s="12">
        <f t="shared" si="3"/>
        <v>17</v>
      </c>
      <c r="W23" s="12">
        <f t="shared" si="3"/>
        <v>60</v>
      </c>
      <c r="X23" s="12">
        <f t="shared" si="3"/>
        <v>36</v>
      </c>
      <c r="Y23" s="7">
        <f t="shared" si="0"/>
        <v>1494</v>
      </c>
      <c r="AB23" s="22"/>
      <c r="AC23" s="22"/>
      <c r="AD23" s="22"/>
      <c r="AE23" s="22"/>
    </row>
    <row r="24" spans="1:31" s="90" customFormat="1" ht="12.75">
      <c r="A24" s="9" t="s">
        <v>35</v>
      </c>
      <c r="B24" s="12">
        <f aca="true" t="shared" si="4" ref="B24:X24">B17</f>
        <v>38</v>
      </c>
      <c r="C24" s="12">
        <f t="shared" si="4"/>
        <v>25</v>
      </c>
      <c r="D24" s="12">
        <f t="shared" si="4"/>
        <v>30</v>
      </c>
      <c r="E24" s="12">
        <f t="shared" si="4"/>
        <v>6</v>
      </c>
      <c r="F24" s="12">
        <f t="shared" si="4"/>
        <v>793</v>
      </c>
      <c r="G24" s="12">
        <f t="shared" si="4"/>
        <v>17</v>
      </c>
      <c r="H24" s="12">
        <f t="shared" si="4"/>
        <v>30</v>
      </c>
      <c r="I24" s="12">
        <f t="shared" si="4"/>
        <v>30</v>
      </c>
      <c r="J24" s="12">
        <f t="shared" si="4"/>
        <v>299</v>
      </c>
      <c r="K24" s="12">
        <f t="shared" si="4"/>
        <v>36</v>
      </c>
      <c r="L24" s="12">
        <f t="shared" si="4"/>
        <v>33</v>
      </c>
      <c r="M24" s="12">
        <f t="shared" si="4"/>
        <v>7</v>
      </c>
      <c r="N24" s="12">
        <f t="shared" si="4"/>
        <v>133</v>
      </c>
      <c r="O24" s="12">
        <f t="shared" si="4"/>
        <v>8</v>
      </c>
      <c r="P24" s="12">
        <f t="shared" si="4"/>
        <v>7</v>
      </c>
      <c r="Q24" s="12">
        <f t="shared" si="4"/>
        <v>7</v>
      </c>
      <c r="R24" s="12">
        <f t="shared" si="4"/>
        <v>30</v>
      </c>
      <c r="S24" s="12">
        <f t="shared" si="4"/>
        <v>19</v>
      </c>
      <c r="T24" s="12">
        <f t="shared" si="4"/>
        <v>41</v>
      </c>
      <c r="U24" s="106">
        <f t="shared" si="4"/>
        <v>10</v>
      </c>
      <c r="V24" s="12">
        <f t="shared" si="4"/>
        <v>28</v>
      </c>
      <c r="W24" s="12">
        <f t="shared" si="4"/>
        <v>112</v>
      </c>
      <c r="X24" s="12">
        <f t="shared" si="4"/>
        <v>30</v>
      </c>
      <c r="Y24" s="7">
        <f t="shared" si="0"/>
        <v>1769</v>
      </c>
      <c r="AB24" s="22"/>
      <c r="AC24" s="22"/>
      <c r="AD24" s="22"/>
      <c r="AE24" s="22"/>
    </row>
    <row r="25" spans="1:25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102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7" ht="12.75">
      <c r="A26" s="9" t="s">
        <v>39</v>
      </c>
      <c r="B26" s="12">
        <v>5</v>
      </c>
      <c r="C26" s="12">
        <v>4</v>
      </c>
      <c r="D26" s="12">
        <v>10</v>
      </c>
      <c r="E26" s="12">
        <v>1</v>
      </c>
      <c r="F26" s="12">
        <v>57</v>
      </c>
      <c r="G26" s="12">
        <v>2</v>
      </c>
      <c r="H26" s="12">
        <v>6</v>
      </c>
      <c r="I26" s="12">
        <v>3</v>
      </c>
      <c r="J26" s="12">
        <v>51</v>
      </c>
      <c r="K26" s="12">
        <v>10</v>
      </c>
      <c r="L26" s="12">
        <v>3</v>
      </c>
      <c r="M26" s="12">
        <v>1</v>
      </c>
      <c r="N26" s="12">
        <v>15</v>
      </c>
      <c r="O26" s="12">
        <v>1</v>
      </c>
      <c r="P26" s="12">
        <v>1</v>
      </c>
      <c r="Q26" s="12">
        <v>3</v>
      </c>
      <c r="R26" s="12">
        <v>7</v>
      </c>
      <c r="S26" s="12">
        <v>3</v>
      </c>
      <c r="T26" s="12">
        <v>5</v>
      </c>
      <c r="U26" s="106">
        <v>2</v>
      </c>
      <c r="V26" s="12">
        <v>2</v>
      </c>
      <c r="W26" s="12">
        <v>21</v>
      </c>
      <c r="X26" s="12">
        <v>5</v>
      </c>
      <c r="Y26" s="7">
        <f t="shared" si="0"/>
        <v>218</v>
      </c>
      <c r="AA26" s="35"/>
    </row>
    <row r="27" spans="1:25" s="35" customFormat="1" ht="12.75">
      <c r="A27" s="9" t="s">
        <v>105</v>
      </c>
      <c r="B27" s="12" t="s">
        <v>106</v>
      </c>
      <c r="C27" s="12" t="s">
        <v>106</v>
      </c>
      <c r="D27" s="12" t="s">
        <v>106</v>
      </c>
      <c r="E27" s="12" t="s">
        <v>106</v>
      </c>
      <c r="F27" s="12" t="s">
        <v>106</v>
      </c>
      <c r="G27" s="106" t="s">
        <v>107</v>
      </c>
      <c r="H27" s="106" t="s">
        <v>107</v>
      </c>
      <c r="I27" s="106" t="s">
        <v>107</v>
      </c>
      <c r="J27" s="106" t="s">
        <v>107</v>
      </c>
      <c r="K27" s="106" t="s">
        <v>107</v>
      </c>
      <c r="L27" s="12" t="s">
        <v>106</v>
      </c>
      <c r="M27" s="106" t="s">
        <v>107</v>
      </c>
      <c r="N27" s="12" t="s">
        <v>106</v>
      </c>
      <c r="O27" s="12" t="s">
        <v>106</v>
      </c>
      <c r="P27" s="12" t="s">
        <v>106</v>
      </c>
      <c r="Q27" s="12" t="s">
        <v>106</v>
      </c>
      <c r="R27" s="12" t="s">
        <v>106</v>
      </c>
      <c r="S27" s="12" t="s">
        <v>106</v>
      </c>
      <c r="T27" s="106" t="s">
        <v>107</v>
      </c>
      <c r="U27" s="106" t="s">
        <v>107</v>
      </c>
      <c r="V27" s="106" t="s">
        <v>107</v>
      </c>
      <c r="W27" s="12" t="s">
        <v>106</v>
      </c>
      <c r="X27" s="106" t="s">
        <v>107</v>
      </c>
      <c r="Y27" s="7">
        <f>COUNTIF(B27:X27,"YES")</f>
        <v>13</v>
      </c>
    </row>
    <row r="28" spans="1:21" ht="12.75">
      <c r="A28" s="36" t="s">
        <v>109</v>
      </c>
      <c r="B28" s="35"/>
      <c r="C28" s="35"/>
      <c r="D28" s="35"/>
      <c r="E28" s="35"/>
      <c r="F28" s="35"/>
      <c r="G28" s="35"/>
      <c r="H28" s="35"/>
      <c r="I28" s="10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104"/>
    </row>
    <row r="29" spans="2:21" ht="12.75">
      <c r="B29" s="35"/>
      <c r="C29" s="35"/>
      <c r="D29" s="35"/>
      <c r="E29" s="35"/>
      <c r="F29" s="35"/>
      <c r="G29" s="35"/>
      <c r="H29" s="35"/>
      <c r="I29" s="10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104"/>
    </row>
    <row r="30" spans="1:21" ht="12.75">
      <c r="A30" s="3" t="s">
        <v>110</v>
      </c>
      <c r="B30" s="25"/>
      <c r="C30" s="35"/>
      <c r="D30" s="35"/>
      <c r="E30" s="35"/>
      <c r="F30" s="35"/>
      <c r="G30" s="35"/>
      <c r="H30" s="35"/>
      <c r="I30" s="10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104"/>
    </row>
    <row r="31" spans="1:3" ht="12.75">
      <c r="A31" s="1"/>
      <c r="B31" s="23"/>
      <c r="C31" s="35"/>
    </row>
    <row r="32" spans="1:3" ht="12.75">
      <c r="A32" s="28" t="s">
        <v>2</v>
      </c>
      <c r="B32" s="6" t="s">
        <v>111</v>
      </c>
      <c r="C32" s="35"/>
    </row>
    <row r="33" spans="1:2" ht="12.75">
      <c r="A33" s="30" t="s">
        <v>30</v>
      </c>
      <c r="B33" s="12"/>
    </row>
    <row r="34" spans="1:2" ht="12.75">
      <c r="A34" s="30" t="s">
        <v>31</v>
      </c>
      <c r="B34" s="12"/>
    </row>
    <row r="35" spans="1:2" ht="12.75">
      <c r="A35" s="30" t="s">
        <v>32</v>
      </c>
      <c r="B35" s="12"/>
    </row>
    <row r="36" spans="1:2" ht="12.75">
      <c r="A36" s="30" t="s">
        <v>33</v>
      </c>
      <c r="B36" s="12">
        <v>2</v>
      </c>
    </row>
    <row r="37" spans="1:2" ht="12.75">
      <c r="A37" s="30" t="s">
        <v>34</v>
      </c>
      <c r="B37" s="12">
        <v>4</v>
      </c>
    </row>
    <row r="38" spans="1:2" ht="12.75">
      <c r="A38" s="32" t="s">
        <v>35</v>
      </c>
      <c r="B38" s="17">
        <v>23</v>
      </c>
    </row>
    <row r="39" spans="1:2" ht="12.75">
      <c r="A39" s="5" t="s">
        <v>25</v>
      </c>
      <c r="B39" s="7">
        <f>SUM(B33:B38)</f>
        <v>29</v>
      </c>
    </row>
    <row r="40" spans="1:2" ht="12.75">
      <c r="A40" s="3"/>
      <c r="B40" s="34"/>
    </row>
    <row r="41" spans="1:2" ht="12.75">
      <c r="A41" s="9" t="s">
        <v>39</v>
      </c>
      <c r="B41" s="12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33"/>
  <sheetViews>
    <sheetView workbookViewId="0" topLeftCell="A1">
      <selection activeCell="A5" sqref="A5"/>
    </sheetView>
  </sheetViews>
  <sheetFormatPr defaultColWidth="11.421875" defaultRowHeight="12.75"/>
  <cols>
    <col min="1" max="1" width="12.140625" style="22" customWidth="1"/>
    <col min="2" max="24" width="6.7109375" style="22" customWidth="1"/>
    <col min="25" max="16384" width="11.421875" style="22" customWidth="1"/>
  </cols>
  <sheetData>
    <row r="4" ht="13.5">
      <c r="M4" s="2" t="s">
        <v>0</v>
      </c>
    </row>
    <row r="5" spans="1:22" ht="12.75">
      <c r="A5" s="3" t="s">
        <v>94</v>
      </c>
      <c r="V5" s="89"/>
    </row>
    <row r="7" spans="1:31" s="90" customFormat="1" ht="12.75">
      <c r="A7" s="5" t="s">
        <v>2</v>
      </c>
      <c r="B7" s="6" t="s">
        <v>3</v>
      </c>
      <c r="C7" s="6" t="s">
        <v>49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105" t="s">
        <v>50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40</v>
      </c>
      <c r="U7" s="105" t="s">
        <v>51</v>
      </c>
      <c r="V7" s="6" t="s">
        <v>22</v>
      </c>
      <c r="W7" s="6" t="s">
        <v>23</v>
      </c>
      <c r="X7" s="6" t="s">
        <v>24</v>
      </c>
      <c r="Y7" s="7" t="s">
        <v>25</v>
      </c>
      <c r="AB7" s="22"/>
      <c r="AC7" s="22"/>
      <c r="AD7" s="22"/>
      <c r="AE7" s="22"/>
    </row>
    <row r="8" spans="1:31" s="90" customFormat="1" ht="12.75">
      <c r="A8" s="9" t="s">
        <v>26</v>
      </c>
      <c r="B8" s="12"/>
      <c r="C8" s="17"/>
      <c r="D8" s="12"/>
      <c r="E8" s="12"/>
      <c r="F8" s="12"/>
      <c r="G8" s="12"/>
      <c r="H8" s="12"/>
      <c r="I8" s="106"/>
      <c r="J8" s="12"/>
      <c r="K8" s="12"/>
      <c r="L8" s="12"/>
      <c r="M8" s="12">
        <v>1</v>
      </c>
      <c r="N8" s="12"/>
      <c r="O8" s="12"/>
      <c r="P8" s="12"/>
      <c r="Q8" s="12"/>
      <c r="R8" s="12"/>
      <c r="S8" s="12"/>
      <c r="T8" s="12"/>
      <c r="U8" s="106"/>
      <c r="V8" s="12"/>
      <c r="W8" s="12"/>
      <c r="X8" s="12"/>
      <c r="Y8" s="7">
        <f aca="true" t="shared" si="0" ref="Y8:Y25">SUM(B8:X8)</f>
        <v>1</v>
      </c>
      <c r="AB8" s="22"/>
      <c r="AC8" s="22"/>
      <c r="AD8" s="22"/>
      <c r="AE8" s="22"/>
    </row>
    <row r="9" spans="1:31" s="90" customFormat="1" ht="12.75">
      <c r="A9" s="9" t="s">
        <v>27</v>
      </c>
      <c r="B9" s="93"/>
      <c r="C9" s="12"/>
      <c r="D9" s="14">
        <v>1</v>
      </c>
      <c r="E9" s="12"/>
      <c r="F9" s="12">
        <v>1</v>
      </c>
      <c r="G9" s="12"/>
      <c r="H9" s="12"/>
      <c r="I9" s="106"/>
      <c r="J9" s="15">
        <v>3</v>
      </c>
      <c r="K9" s="12">
        <v>1</v>
      </c>
      <c r="L9" s="12"/>
      <c r="M9" s="12"/>
      <c r="N9" s="12"/>
      <c r="O9" s="12"/>
      <c r="P9" s="12"/>
      <c r="Q9" s="12"/>
      <c r="R9" s="12">
        <v>1</v>
      </c>
      <c r="S9" s="12"/>
      <c r="T9" s="12"/>
      <c r="U9" s="106"/>
      <c r="V9" s="12"/>
      <c r="W9" s="12"/>
      <c r="X9" s="12"/>
      <c r="Y9" s="7">
        <f t="shared" si="0"/>
        <v>7</v>
      </c>
      <c r="AB9" s="22"/>
      <c r="AC9" s="22"/>
      <c r="AD9" s="22"/>
      <c r="AE9" s="22"/>
    </row>
    <row r="10" spans="1:31" s="90" customFormat="1" ht="12.75">
      <c r="A10" s="9" t="s">
        <v>28</v>
      </c>
      <c r="B10" s="93">
        <v>1</v>
      </c>
      <c r="C10" s="16">
        <v>1</v>
      </c>
      <c r="D10" s="14">
        <v>1</v>
      </c>
      <c r="E10" s="12"/>
      <c r="F10" s="12">
        <v>4</v>
      </c>
      <c r="G10" s="12"/>
      <c r="H10" s="12"/>
      <c r="I10" s="106"/>
      <c r="J10" s="15">
        <v>6</v>
      </c>
      <c r="K10" s="12">
        <v>2</v>
      </c>
      <c r="L10" s="12"/>
      <c r="M10" s="12"/>
      <c r="N10" s="12">
        <v>4</v>
      </c>
      <c r="O10" s="12"/>
      <c r="P10" s="12"/>
      <c r="Q10" s="12"/>
      <c r="R10" s="12">
        <v>1</v>
      </c>
      <c r="S10" s="12"/>
      <c r="T10" s="12"/>
      <c r="U10" s="106"/>
      <c r="V10" s="12"/>
      <c r="W10" s="12"/>
      <c r="X10" s="12"/>
      <c r="Y10" s="7">
        <f t="shared" si="0"/>
        <v>20</v>
      </c>
      <c r="AB10" s="22"/>
      <c r="AC10" s="22"/>
      <c r="AD10" s="22"/>
      <c r="AE10" s="22"/>
    </row>
    <row r="11" spans="1:31" s="90" customFormat="1" ht="12.75">
      <c r="A11" s="9" t="s">
        <v>29</v>
      </c>
      <c r="B11" s="93"/>
      <c r="C11" s="12"/>
      <c r="D11" s="14">
        <v>4</v>
      </c>
      <c r="E11" s="12"/>
      <c r="F11" s="12">
        <v>4</v>
      </c>
      <c r="G11" s="12"/>
      <c r="H11" s="12">
        <v>1</v>
      </c>
      <c r="I11" s="106"/>
      <c r="J11" s="15">
        <v>12</v>
      </c>
      <c r="K11" s="12">
        <v>1</v>
      </c>
      <c r="L11" s="12"/>
      <c r="M11" s="12"/>
      <c r="N11" s="12">
        <v>4</v>
      </c>
      <c r="O11" s="12"/>
      <c r="P11" s="12"/>
      <c r="Q11" s="12"/>
      <c r="R11" s="12">
        <v>1</v>
      </c>
      <c r="S11" s="12"/>
      <c r="T11" s="12"/>
      <c r="U11" s="106"/>
      <c r="V11" s="17"/>
      <c r="W11" s="17"/>
      <c r="X11" s="17">
        <v>1</v>
      </c>
      <c r="Y11" s="7">
        <f t="shared" si="0"/>
        <v>28</v>
      </c>
      <c r="AB11" s="22"/>
      <c r="AC11" s="22"/>
      <c r="AD11" s="22"/>
      <c r="AE11" s="22"/>
    </row>
    <row r="12" spans="1:31" s="90" customFormat="1" ht="12.75">
      <c r="A12" s="9" t="s">
        <v>30</v>
      </c>
      <c r="B12" s="93">
        <v>1</v>
      </c>
      <c r="C12" s="16">
        <v>3</v>
      </c>
      <c r="D12" s="14">
        <v>14</v>
      </c>
      <c r="E12" s="12"/>
      <c r="F12" s="12">
        <v>22</v>
      </c>
      <c r="G12" s="12"/>
      <c r="H12" s="12">
        <v>2</v>
      </c>
      <c r="I12" s="106">
        <v>4</v>
      </c>
      <c r="J12" s="15">
        <v>33</v>
      </c>
      <c r="K12" s="12">
        <v>8</v>
      </c>
      <c r="L12" s="12"/>
      <c r="M12" s="12"/>
      <c r="N12" s="12">
        <v>3</v>
      </c>
      <c r="O12" s="12"/>
      <c r="P12" s="12"/>
      <c r="Q12" s="12"/>
      <c r="R12" s="12">
        <v>5</v>
      </c>
      <c r="S12" s="12">
        <v>1</v>
      </c>
      <c r="T12" s="93"/>
      <c r="U12" s="107"/>
      <c r="V12" s="12">
        <v>2</v>
      </c>
      <c r="W12" s="10">
        <v>2</v>
      </c>
      <c r="X12" s="12">
        <v>1</v>
      </c>
      <c r="Y12" s="7">
        <f t="shared" si="0"/>
        <v>101</v>
      </c>
      <c r="AB12" s="22"/>
      <c r="AC12" s="22"/>
      <c r="AD12" s="22"/>
      <c r="AE12" s="22"/>
    </row>
    <row r="13" spans="1:31" s="90" customFormat="1" ht="12.75">
      <c r="A13" s="9" t="s">
        <v>31</v>
      </c>
      <c r="B13" s="93">
        <v>2</v>
      </c>
      <c r="C13" s="16">
        <v>11</v>
      </c>
      <c r="D13" s="14">
        <v>18</v>
      </c>
      <c r="E13" s="12">
        <v>1</v>
      </c>
      <c r="F13" s="12">
        <v>41</v>
      </c>
      <c r="G13" s="12"/>
      <c r="H13" s="12">
        <v>2</v>
      </c>
      <c r="I13" s="106">
        <v>5</v>
      </c>
      <c r="J13" s="15">
        <v>38</v>
      </c>
      <c r="K13" s="12">
        <v>8</v>
      </c>
      <c r="L13" s="12"/>
      <c r="M13" s="12">
        <v>1</v>
      </c>
      <c r="N13" s="12">
        <v>6</v>
      </c>
      <c r="O13" s="12"/>
      <c r="P13" s="12">
        <v>3</v>
      </c>
      <c r="Q13" s="14"/>
      <c r="R13" s="12">
        <v>4</v>
      </c>
      <c r="S13" s="12">
        <v>2</v>
      </c>
      <c r="T13" s="93">
        <v>4</v>
      </c>
      <c r="U13" s="107">
        <v>2</v>
      </c>
      <c r="V13" s="12"/>
      <c r="W13" s="10">
        <v>8</v>
      </c>
      <c r="X13" s="12">
        <v>2</v>
      </c>
      <c r="Y13" s="7">
        <f t="shared" si="0"/>
        <v>158</v>
      </c>
      <c r="AB13" s="22"/>
      <c r="AC13" s="22"/>
      <c r="AD13" s="22"/>
      <c r="AE13" s="22"/>
    </row>
    <row r="14" spans="1:31" s="90" customFormat="1" ht="12.75">
      <c r="A14" s="9" t="s">
        <v>32</v>
      </c>
      <c r="B14" s="93">
        <v>4</v>
      </c>
      <c r="C14" s="16">
        <v>10</v>
      </c>
      <c r="D14" s="14">
        <v>26</v>
      </c>
      <c r="E14" s="12">
        <v>2</v>
      </c>
      <c r="F14" s="12">
        <v>77</v>
      </c>
      <c r="G14" s="12">
        <v>1</v>
      </c>
      <c r="H14" s="12">
        <v>12</v>
      </c>
      <c r="I14" s="106">
        <v>4</v>
      </c>
      <c r="J14" s="15">
        <v>99</v>
      </c>
      <c r="K14" s="12">
        <v>14</v>
      </c>
      <c r="L14" s="12"/>
      <c r="M14" s="12">
        <v>1</v>
      </c>
      <c r="N14" s="12">
        <v>18</v>
      </c>
      <c r="O14" s="12">
        <v>2</v>
      </c>
      <c r="P14" s="12">
        <v>1</v>
      </c>
      <c r="Q14" s="14">
        <v>2</v>
      </c>
      <c r="R14" s="12">
        <v>9</v>
      </c>
      <c r="S14" s="12">
        <v>1</v>
      </c>
      <c r="T14" s="93">
        <v>4</v>
      </c>
      <c r="U14" s="107"/>
      <c r="V14" s="12">
        <v>6</v>
      </c>
      <c r="W14" s="10">
        <v>4</v>
      </c>
      <c r="X14" s="12">
        <v>11</v>
      </c>
      <c r="Y14" s="7">
        <f t="shared" si="0"/>
        <v>308</v>
      </c>
      <c r="AB14" s="22"/>
      <c r="AC14" s="22"/>
      <c r="AD14" s="22"/>
      <c r="AE14" s="22"/>
    </row>
    <row r="15" spans="1:31" s="90" customFormat="1" ht="12.75">
      <c r="A15" s="9" t="s">
        <v>33</v>
      </c>
      <c r="B15" s="93">
        <v>18</v>
      </c>
      <c r="C15" s="16">
        <v>10</v>
      </c>
      <c r="D15" s="14">
        <v>28</v>
      </c>
      <c r="E15" s="12">
        <v>5</v>
      </c>
      <c r="F15" s="12">
        <v>143</v>
      </c>
      <c r="G15" s="12">
        <v>2</v>
      </c>
      <c r="H15" s="12">
        <v>28</v>
      </c>
      <c r="I15" s="106">
        <v>7</v>
      </c>
      <c r="J15" s="15">
        <v>123</v>
      </c>
      <c r="K15" s="12">
        <v>24</v>
      </c>
      <c r="L15" s="12">
        <v>3</v>
      </c>
      <c r="M15" s="12">
        <v>2</v>
      </c>
      <c r="N15" s="12">
        <v>21</v>
      </c>
      <c r="O15" s="12">
        <v>3</v>
      </c>
      <c r="P15" s="12">
        <v>1</v>
      </c>
      <c r="Q15" s="14">
        <v>1</v>
      </c>
      <c r="R15" s="12">
        <v>11</v>
      </c>
      <c r="S15" s="12">
        <v>8</v>
      </c>
      <c r="T15" s="93">
        <v>6</v>
      </c>
      <c r="U15" s="107">
        <v>4</v>
      </c>
      <c r="V15" s="12">
        <v>4</v>
      </c>
      <c r="W15" s="10">
        <v>22</v>
      </c>
      <c r="X15" s="12">
        <v>12</v>
      </c>
      <c r="Y15" s="7">
        <f t="shared" si="0"/>
        <v>486</v>
      </c>
      <c r="AB15" s="22"/>
      <c r="AC15" s="22"/>
      <c r="AD15" s="22"/>
      <c r="AE15" s="22"/>
    </row>
    <row r="16" spans="1:31" s="90" customFormat="1" ht="12.75">
      <c r="A16" s="9" t="s">
        <v>34</v>
      </c>
      <c r="B16" s="93">
        <v>10</v>
      </c>
      <c r="C16" s="16">
        <v>7</v>
      </c>
      <c r="D16" s="14">
        <v>25</v>
      </c>
      <c r="E16" s="12">
        <v>7</v>
      </c>
      <c r="F16" s="12">
        <v>119</v>
      </c>
      <c r="G16" s="12">
        <v>3</v>
      </c>
      <c r="H16" s="12">
        <v>5</v>
      </c>
      <c r="I16" s="106">
        <v>10</v>
      </c>
      <c r="J16" s="15">
        <v>70</v>
      </c>
      <c r="K16" s="12">
        <v>9</v>
      </c>
      <c r="L16" s="12">
        <v>4</v>
      </c>
      <c r="M16" s="12">
        <v>3</v>
      </c>
      <c r="N16" s="12">
        <v>24</v>
      </c>
      <c r="O16" s="12">
        <v>2</v>
      </c>
      <c r="P16" s="12">
        <v>1</v>
      </c>
      <c r="Q16" s="14">
        <v>2</v>
      </c>
      <c r="R16" s="12">
        <v>4</v>
      </c>
      <c r="S16" s="12">
        <v>7</v>
      </c>
      <c r="T16" s="93">
        <v>9</v>
      </c>
      <c r="U16" s="107">
        <v>2</v>
      </c>
      <c r="V16" s="12">
        <v>5</v>
      </c>
      <c r="W16" s="10">
        <v>26</v>
      </c>
      <c r="X16" s="12">
        <v>10</v>
      </c>
      <c r="Y16" s="7">
        <f t="shared" si="0"/>
        <v>364</v>
      </c>
      <c r="AB16" s="22"/>
      <c r="AC16" s="22"/>
      <c r="AD16" s="22"/>
      <c r="AE16" s="22"/>
    </row>
    <row r="17" spans="1:31" s="90" customFormat="1" ht="12.75">
      <c r="A17" s="9" t="s">
        <v>35</v>
      </c>
      <c r="B17" s="93">
        <v>41</v>
      </c>
      <c r="C17" s="16">
        <v>32</v>
      </c>
      <c r="D17" s="14">
        <v>28</v>
      </c>
      <c r="E17" s="17">
        <v>6</v>
      </c>
      <c r="F17" s="12">
        <v>807</v>
      </c>
      <c r="G17" s="12">
        <v>22</v>
      </c>
      <c r="H17" s="12">
        <v>26</v>
      </c>
      <c r="I17" s="106">
        <v>30</v>
      </c>
      <c r="J17" s="15">
        <v>274</v>
      </c>
      <c r="K17" s="12">
        <v>44</v>
      </c>
      <c r="L17" s="17">
        <v>38</v>
      </c>
      <c r="M17" s="12">
        <v>7</v>
      </c>
      <c r="N17" s="12">
        <v>131</v>
      </c>
      <c r="O17" s="12">
        <v>9</v>
      </c>
      <c r="P17" s="12">
        <v>7</v>
      </c>
      <c r="Q17" s="94">
        <v>7</v>
      </c>
      <c r="R17" s="12">
        <v>41</v>
      </c>
      <c r="S17" s="12">
        <v>11</v>
      </c>
      <c r="T17" s="93">
        <v>28</v>
      </c>
      <c r="U17" s="107">
        <v>10</v>
      </c>
      <c r="V17" s="12">
        <v>27</v>
      </c>
      <c r="W17" s="10">
        <v>103</v>
      </c>
      <c r="X17" s="12">
        <v>34</v>
      </c>
      <c r="Y17" s="7">
        <f t="shared" si="0"/>
        <v>1763</v>
      </c>
      <c r="AB17" s="22"/>
      <c r="AC17" s="22"/>
      <c r="AD17" s="22"/>
      <c r="AE17" s="22"/>
    </row>
    <row r="18" spans="1:31" s="90" customFormat="1" ht="12.75">
      <c r="A18" s="5" t="s">
        <v>25</v>
      </c>
      <c r="B18" s="7">
        <f aca="true" t="shared" si="1" ref="B18:X18">SUM(B8:B17)</f>
        <v>77</v>
      </c>
      <c r="C18" s="7">
        <f t="shared" si="1"/>
        <v>74</v>
      </c>
      <c r="D18" s="7">
        <f t="shared" si="1"/>
        <v>145</v>
      </c>
      <c r="E18" s="7">
        <f t="shared" si="1"/>
        <v>21</v>
      </c>
      <c r="F18" s="7">
        <f t="shared" si="1"/>
        <v>1218</v>
      </c>
      <c r="G18" s="7">
        <f t="shared" si="1"/>
        <v>28</v>
      </c>
      <c r="H18" s="7">
        <f t="shared" si="1"/>
        <v>76</v>
      </c>
      <c r="I18" s="108">
        <f t="shared" si="1"/>
        <v>60</v>
      </c>
      <c r="J18" s="7">
        <f t="shared" si="1"/>
        <v>658</v>
      </c>
      <c r="K18" s="7">
        <f t="shared" si="1"/>
        <v>111</v>
      </c>
      <c r="L18" s="7">
        <f t="shared" si="1"/>
        <v>45</v>
      </c>
      <c r="M18" s="7">
        <f t="shared" si="1"/>
        <v>15</v>
      </c>
      <c r="N18" s="7">
        <f t="shared" si="1"/>
        <v>211</v>
      </c>
      <c r="O18" s="7">
        <f t="shared" si="1"/>
        <v>16</v>
      </c>
      <c r="P18" s="7">
        <f t="shared" si="1"/>
        <v>13</v>
      </c>
      <c r="Q18" s="7">
        <f t="shared" si="1"/>
        <v>12</v>
      </c>
      <c r="R18" s="7">
        <f t="shared" si="1"/>
        <v>77</v>
      </c>
      <c r="S18" s="7">
        <f t="shared" si="1"/>
        <v>30</v>
      </c>
      <c r="T18" s="7">
        <f t="shared" si="1"/>
        <v>51</v>
      </c>
      <c r="U18" s="108">
        <f t="shared" si="1"/>
        <v>18</v>
      </c>
      <c r="V18" s="7">
        <f t="shared" si="1"/>
        <v>44</v>
      </c>
      <c r="W18" s="7">
        <f t="shared" si="1"/>
        <v>165</v>
      </c>
      <c r="X18" s="7">
        <f t="shared" si="1"/>
        <v>71</v>
      </c>
      <c r="Y18" s="7">
        <f t="shared" si="0"/>
        <v>3236</v>
      </c>
      <c r="AB18" s="22"/>
      <c r="AC18" s="22"/>
      <c r="AD18" s="22"/>
      <c r="AE18" s="22"/>
    </row>
    <row r="19" spans="1:31" s="90" customFormat="1" ht="12.75">
      <c r="A19" s="22"/>
      <c r="B19" s="22"/>
      <c r="C19" s="22"/>
      <c r="D19" s="22"/>
      <c r="E19" s="22"/>
      <c r="F19" s="22"/>
      <c r="G19" s="22"/>
      <c r="H19" s="22"/>
      <c r="I19" s="11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10"/>
      <c r="V19" s="22"/>
      <c r="W19" s="22"/>
      <c r="X19" s="22"/>
      <c r="Y19" s="7"/>
      <c r="AB19" s="22"/>
      <c r="AC19" s="22"/>
      <c r="AD19" s="22"/>
      <c r="AE19" s="22"/>
    </row>
    <row r="20" spans="1:31" s="90" customFormat="1" ht="12.75">
      <c r="A20" s="9" t="s">
        <v>36</v>
      </c>
      <c r="B20" s="12">
        <f aca="true" t="shared" si="2" ref="B20:X20">SUM(B8:B11)</f>
        <v>1</v>
      </c>
      <c r="C20" s="12">
        <f t="shared" si="2"/>
        <v>1</v>
      </c>
      <c r="D20" s="12">
        <f t="shared" si="2"/>
        <v>6</v>
      </c>
      <c r="E20" s="12">
        <f t="shared" si="2"/>
        <v>0</v>
      </c>
      <c r="F20" s="12">
        <f t="shared" si="2"/>
        <v>9</v>
      </c>
      <c r="G20" s="12">
        <f t="shared" si="2"/>
        <v>0</v>
      </c>
      <c r="H20" s="12">
        <f t="shared" si="2"/>
        <v>1</v>
      </c>
      <c r="I20" s="106">
        <f t="shared" si="2"/>
        <v>0</v>
      </c>
      <c r="J20" s="12">
        <f t="shared" si="2"/>
        <v>21</v>
      </c>
      <c r="K20" s="12">
        <f t="shared" si="2"/>
        <v>4</v>
      </c>
      <c r="L20" s="12">
        <f t="shared" si="2"/>
        <v>0</v>
      </c>
      <c r="M20" s="12">
        <f t="shared" si="2"/>
        <v>1</v>
      </c>
      <c r="N20" s="12">
        <f t="shared" si="2"/>
        <v>8</v>
      </c>
      <c r="O20" s="12">
        <f t="shared" si="2"/>
        <v>0</v>
      </c>
      <c r="P20" s="12">
        <f t="shared" si="2"/>
        <v>0</v>
      </c>
      <c r="Q20" s="12">
        <f t="shared" si="2"/>
        <v>0</v>
      </c>
      <c r="R20" s="12">
        <f t="shared" si="2"/>
        <v>3</v>
      </c>
      <c r="S20" s="12">
        <f t="shared" si="2"/>
        <v>0</v>
      </c>
      <c r="T20" s="12">
        <f t="shared" si="2"/>
        <v>0</v>
      </c>
      <c r="U20" s="106">
        <f t="shared" si="2"/>
        <v>0</v>
      </c>
      <c r="V20" s="12">
        <f t="shared" si="2"/>
        <v>0</v>
      </c>
      <c r="W20" s="12">
        <f t="shared" si="2"/>
        <v>0</v>
      </c>
      <c r="X20" s="12">
        <f t="shared" si="2"/>
        <v>1</v>
      </c>
      <c r="Y20" s="7">
        <f t="shared" si="0"/>
        <v>56</v>
      </c>
      <c r="AB20" s="22"/>
      <c r="AC20" s="22"/>
      <c r="AD20" s="22"/>
      <c r="AE20" s="22"/>
    </row>
    <row r="21" spans="1:31" s="90" customFormat="1" ht="12.75">
      <c r="A21" s="9" t="s">
        <v>37</v>
      </c>
      <c r="B21" s="12">
        <f aca="true" t="shared" si="3" ref="B21:X21">SUM(B8:B16)</f>
        <v>36</v>
      </c>
      <c r="C21" s="12">
        <f t="shared" si="3"/>
        <v>42</v>
      </c>
      <c r="D21" s="12">
        <f t="shared" si="3"/>
        <v>117</v>
      </c>
      <c r="E21" s="12">
        <f t="shared" si="3"/>
        <v>15</v>
      </c>
      <c r="F21" s="12">
        <f t="shared" si="3"/>
        <v>411</v>
      </c>
      <c r="G21" s="12">
        <f t="shared" si="3"/>
        <v>6</v>
      </c>
      <c r="H21" s="12">
        <f t="shared" si="3"/>
        <v>50</v>
      </c>
      <c r="I21" s="106">
        <f t="shared" si="3"/>
        <v>30</v>
      </c>
      <c r="J21" s="12">
        <f t="shared" si="3"/>
        <v>384</v>
      </c>
      <c r="K21" s="12">
        <f t="shared" si="3"/>
        <v>67</v>
      </c>
      <c r="L21" s="12">
        <f t="shared" si="3"/>
        <v>7</v>
      </c>
      <c r="M21" s="12">
        <f t="shared" si="3"/>
        <v>8</v>
      </c>
      <c r="N21" s="12">
        <f t="shared" si="3"/>
        <v>80</v>
      </c>
      <c r="O21" s="12">
        <f t="shared" si="3"/>
        <v>7</v>
      </c>
      <c r="P21" s="12">
        <f t="shared" si="3"/>
        <v>6</v>
      </c>
      <c r="Q21" s="12">
        <f t="shared" si="3"/>
        <v>5</v>
      </c>
      <c r="R21" s="12">
        <f t="shared" si="3"/>
        <v>36</v>
      </c>
      <c r="S21" s="12">
        <f t="shared" si="3"/>
        <v>19</v>
      </c>
      <c r="T21" s="12">
        <f t="shared" si="3"/>
        <v>23</v>
      </c>
      <c r="U21" s="106">
        <f t="shared" si="3"/>
        <v>8</v>
      </c>
      <c r="V21" s="12">
        <f t="shared" si="3"/>
        <v>17</v>
      </c>
      <c r="W21" s="12">
        <f t="shared" si="3"/>
        <v>62</v>
      </c>
      <c r="X21" s="12">
        <f t="shared" si="3"/>
        <v>37</v>
      </c>
      <c r="Y21" s="7">
        <f t="shared" si="0"/>
        <v>1473</v>
      </c>
      <c r="AB21" s="22"/>
      <c r="AC21" s="22"/>
      <c r="AD21" s="22"/>
      <c r="AE21" s="22"/>
    </row>
    <row r="22" spans="1:31" s="90" customFormat="1" ht="12.75">
      <c r="A22" s="9" t="s">
        <v>35</v>
      </c>
      <c r="B22" s="12">
        <f aca="true" t="shared" si="4" ref="B22:X22">B17</f>
        <v>41</v>
      </c>
      <c r="C22" s="12">
        <f t="shared" si="4"/>
        <v>32</v>
      </c>
      <c r="D22" s="12">
        <f t="shared" si="4"/>
        <v>28</v>
      </c>
      <c r="E22" s="12">
        <f t="shared" si="4"/>
        <v>6</v>
      </c>
      <c r="F22" s="12">
        <f t="shared" si="4"/>
        <v>807</v>
      </c>
      <c r="G22" s="12">
        <f t="shared" si="4"/>
        <v>22</v>
      </c>
      <c r="H22" s="12">
        <f t="shared" si="4"/>
        <v>26</v>
      </c>
      <c r="I22" s="106">
        <f t="shared" si="4"/>
        <v>30</v>
      </c>
      <c r="J22" s="12">
        <f t="shared" si="4"/>
        <v>274</v>
      </c>
      <c r="K22" s="12">
        <f t="shared" si="4"/>
        <v>44</v>
      </c>
      <c r="L22" s="12">
        <f t="shared" si="4"/>
        <v>38</v>
      </c>
      <c r="M22" s="12">
        <f t="shared" si="4"/>
        <v>7</v>
      </c>
      <c r="N22" s="12">
        <f t="shared" si="4"/>
        <v>131</v>
      </c>
      <c r="O22" s="12">
        <f t="shared" si="4"/>
        <v>9</v>
      </c>
      <c r="P22" s="12">
        <f t="shared" si="4"/>
        <v>7</v>
      </c>
      <c r="Q22" s="12">
        <f t="shared" si="4"/>
        <v>7</v>
      </c>
      <c r="R22" s="12">
        <f t="shared" si="4"/>
        <v>41</v>
      </c>
      <c r="S22" s="12">
        <f t="shared" si="4"/>
        <v>11</v>
      </c>
      <c r="T22" s="12">
        <f t="shared" si="4"/>
        <v>28</v>
      </c>
      <c r="U22" s="106">
        <f t="shared" si="4"/>
        <v>10</v>
      </c>
      <c r="V22" s="12">
        <f t="shared" si="4"/>
        <v>27</v>
      </c>
      <c r="W22" s="12">
        <f t="shared" si="4"/>
        <v>103</v>
      </c>
      <c r="X22" s="12">
        <f t="shared" si="4"/>
        <v>34</v>
      </c>
      <c r="Y22" s="7">
        <f t="shared" si="0"/>
        <v>1763</v>
      </c>
      <c r="AB22" s="22"/>
      <c r="AC22" s="22"/>
      <c r="AD22" s="22"/>
      <c r="AE22" s="22"/>
    </row>
    <row r="23" spans="1:31" s="90" customFormat="1" ht="12.75">
      <c r="A23" s="22" t="s">
        <v>38</v>
      </c>
      <c r="B23" s="22"/>
      <c r="C23" s="22"/>
      <c r="D23" s="22"/>
      <c r="E23" s="22"/>
      <c r="F23" s="22"/>
      <c r="G23" s="22"/>
      <c r="H23" s="22"/>
      <c r="I23" s="110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110"/>
      <c r="V23" s="22"/>
      <c r="W23" s="22"/>
      <c r="X23" s="22"/>
      <c r="Y23" s="112"/>
      <c r="AB23" s="22"/>
      <c r="AC23" s="22"/>
      <c r="AD23" s="22"/>
      <c r="AE23" s="22"/>
    </row>
    <row r="24" spans="1:256" ht="12.75">
      <c r="A24" s="90"/>
      <c r="B24" s="90"/>
      <c r="C24" s="90"/>
      <c r="D24" s="90"/>
      <c r="E24" s="90"/>
      <c r="F24" s="90"/>
      <c r="G24" s="90"/>
      <c r="H24" s="90"/>
      <c r="I24" s="111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111"/>
      <c r="V24" s="90"/>
      <c r="W24" s="90"/>
      <c r="X24" s="90"/>
      <c r="Y24" s="102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7" ht="12.75">
      <c r="A25" s="9" t="s">
        <v>39</v>
      </c>
      <c r="B25" s="12">
        <v>4</v>
      </c>
      <c r="C25" s="12">
        <v>4</v>
      </c>
      <c r="D25" s="12">
        <v>10</v>
      </c>
      <c r="E25" s="12">
        <v>1</v>
      </c>
      <c r="F25" s="12">
        <v>53</v>
      </c>
      <c r="G25" s="12">
        <v>2</v>
      </c>
      <c r="H25" s="12">
        <v>5</v>
      </c>
      <c r="I25" s="106">
        <v>3</v>
      </c>
      <c r="J25" s="12">
        <v>49</v>
      </c>
      <c r="K25" s="12">
        <v>10</v>
      </c>
      <c r="L25" s="12">
        <v>3</v>
      </c>
      <c r="M25" s="12">
        <v>1</v>
      </c>
      <c r="N25" s="12">
        <v>15</v>
      </c>
      <c r="O25" s="12">
        <v>1</v>
      </c>
      <c r="P25" s="12">
        <v>1</v>
      </c>
      <c r="Q25" s="12">
        <v>3</v>
      </c>
      <c r="R25" s="12">
        <v>6</v>
      </c>
      <c r="S25" s="12">
        <v>3</v>
      </c>
      <c r="T25" s="12">
        <v>5</v>
      </c>
      <c r="U25" s="106">
        <v>2</v>
      </c>
      <c r="V25" s="12">
        <v>2</v>
      </c>
      <c r="W25" s="12">
        <v>20</v>
      </c>
      <c r="X25" s="12">
        <v>5</v>
      </c>
      <c r="Y25" s="7">
        <f t="shared" si="0"/>
        <v>208</v>
      </c>
      <c r="AA25" s="35"/>
    </row>
    <row r="26" spans="1:24" ht="12.75">
      <c r="A26" s="3"/>
      <c r="V26" s="92"/>
      <c r="X26" s="35"/>
    </row>
    <row r="27" ht="12.75">
      <c r="A27" s="1" t="s">
        <v>112</v>
      </c>
    </row>
    <row r="30" spans="2:22" ht="12.7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4"/>
    </row>
    <row r="31" spans="2:22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4"/>
    </row>
    <row r="32" spans="2:22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4"/>
    </row>
    <row r="33" ht="12.75">
      <c r="V33" s="34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33"/>
  <sheetViews>
    <sheetView workbookViewId="0" topLeftCell="A1">
      <selection activeCell="A5" sqref="A5"/>
    </sheetView>
  </sheetViews>
  <sheetFormatPr defaultColWidth="11.421875" defaultRowHeight="12.75"/>
  <cols>
    <col min="1" max="1" width="12.140625" style="1" customWidth="1"/>
    <col min="2" max="24" width="6.7109375" style="1" customWidth="1"/>
    <col min="25" max="16384" width="11.421875" style="1" customWidth="1"/>
  </cols>
  <sheetData>
    <row r="4" ht="13.5">
      <c r="M4" s="2" t="s">
        <v>0</v>
      </c>
    </row>
    <row r="5" spans="1:22" ht="12.75">
      <c r="A5" s="3" t="s">
        <v>1</v>
      </c>
      <c r="V5" s="4"/>
    </row>
    <row r="7" spans="1:31" s="8" customFormat="1" ht="12.75">
      <c r="A7" s="5" t="s">
        <v>2</v>
      </c>
      <c r="B7" s="6" t="s">
        <v>3</v>
      </c>
      <c r="C7" s="6" t="s">
        <v>49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50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71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40</v>
      </c>
      <c r="U7" s="6" t="s">
        <v>51</v>
      </c>
      <c r="V7" s="6" t="s">
        <v>22</v>
      </c>
      <c r="W7" s="6" t="s">
        <v>23</v>
      </c>
      <c r="X7" s="6" t="s">
        <v>24</v>
      </c>
      <c r="Y7" s="7" t="s">
        <v>25</v>
      </c>
      <c r="AB7" s="1"/>
      <c r="AC7" s="1"/>
      <c r="AD7" s="1"/>
      <c r="AE7" s="1"/>
    </row>
    <row r="8" spans="1:31" s="8" customFormat="1" ht="12.75">
      <c r="A8" s="9" t="s">
        <v>26</v>
      </c>
      <c r="B8" s="67"/>
      <c r="C8" s="68"/>
      <c r="D8" s="74"/>
      <c r="E8" s="74"/>
      <c r="F8" s="74"/>
      <c r="G8" s="67"/>
      <c r="H8" s="67"/>
      <c r="I8" s="67"/>
      <c r="J8" s="74"/>
      <c r="K8" s="67">
        <v>1</v>
      </c>
      <c r="L8" s="74"/>
      <c r="M8" s="74">
        <v>1</v>
      </c>
      <c r="N8" s="67"/>
      <c r="O8" s="72"/>
      <c r="P8" s="67"/>
      <c r="Q8" s="74"/>
      <c r="R8" s="67"/>
      <c r="S8" s="74"/>
      <c r="T8" s="74"/>
      <c r="U8" s="67"/>
      <c r="V8" s="74"/>
      <c r="W8" s="67"/>
      <c r="X8" s="12"/>
      <c r="Y8" s="7">
        <f aca="true" t="shared" si="0" ref="Y8:Y17">SUM(B8:X8)</f>
        <v>2</v>
      </c>
      <c r="AB8" s="1"/>
      <c r="AC8" s="1"/>
      <c r="AD8" s="1"/>
      <c r="AE8" s="1"/>
    </row>
    <row r="9" spans="1:31" s="8" customFormat="1" ht="12.75">
      <c r="A9" s="9" t="s">
        <v>27</v>
      </c>
      <c r="B9" s="70"/>
      <c r="C9" s="67"/>
      <c r="D9" s="78"/>
      <c r="E9" s="74"/>
      <c r="F9" s="74">
        <v>1</v>
      </c>
      <c r="G9" s="67"/>
      <c r="H9" s="67"/>
      <c r="I9" s="67"/>
      <c r="J9" s="80">
        <v>3</v>
      </c>
      <c r="K9" s="67">
        <v>1</v>
      </c>
      <c r="L9" s="74"/>
      <c r="M9" s="74"/>
      <c r="N9" s="67"/>
      <c r="O9" s="72"/>
      <c r="P9" s="67"/>
      <c r="Q9" s="74"/>
      <c r="R9" s="67">
        <v>1</v>
      </c>
      <c r="S9" s="74"/>
      <c r="T9" s="74"/>
      <c r="U9" s="67"/>
      <c r="V9" s="74"/>
      <c r="W9" s="67"/>
      <c r="X9" s="12"/>
      <c r="Y9" s="7">
        <f t="shared" si="0"/>
        <v>6</v>
      </c>
      <c r="AB9" s="1"/>
      <c r="AC9" s="1"/>
      <c r="AD9" s="1"/>
      <c r="AE9" s="1"/>
    </row>
    <row r="10" spans="1:31" s="8" customFormat="1" ht="12.75">
      <c r="A10" s="9" t="s">
        <v>28</v>
      </c>
      <c r="B10" s="70">
        <v>1</v>
      </c>
      <c r="C10" s="84">
        <v>1</v>
      </c>
      <c r="D10" s="78">
        <v>2</v>
      </c>
      <c r="E10" s="74"/>
      <c r="F10" s="74">
        <v>4</v>
      </c>
      <c r="G10" s="67"/>
      <c r="H10" s="67"/>
      <c r="I10" s="67"/>
      <c r="J10" s="80">
        <v>6</v>
      </c>
      <c r="K10" s="67">
        <v>2</v>
      </c>
      <c r="L10" s="74"/>
      <c r="M10" s="74"/>
      <c r="N10" s="67">
        <v>4</v>
      </c>
      <c r="O10" s="72"/>
      <c r="P10" s="67"/>
      <c r="Q10" s="74"/>
      <c r="R10" s="67">
        <v>1</v>
      </c>
      <c r="S10" s="74"/>
      <c r="T10" s="74"/>
      <c r="U10" s="67"/>
      <c r="V10" s="74"/>
      <c r="W10" s="67"/>
      <c r="X10" s="12"/>
      <c r="Y10" s="7">
        <f t="shared" si="0"/>
        <v>21</v>
      </c>
      <c r="AB10" s="1"/>
      <c r="AC10" s="1"/>
      <c r="AD10" s="1"/>
      <c r="AE10" s="1"/>
    </row>
    <row r="11" spans="1:31" s="8" customFormat="1" ht="12.75">
      <c r="A11" s="9" t="s">
        <v>29</v>
      </c>
      <c r="B11" s="70"/>
      <c r="C11" s="74"/>
      <c r="D11" s="78">
        <v>3</v>
      </c>
      <c r="E11" s="74"/>
      <c r="F11" s="74">
        <v>3</v>
      </c>
      <c r="G11" s="67"/>
      <c r="H11" s="67">
        <v>1</v>
      </c>
      <c r="I11" s="74"/>
      <c r="J11" s="80">
        <v>11</v>
      </c>
      <c r="K11" s="67">
        <v>1</v>
      </c>
      <c r="L11" s="74"/>
      <c r="M11" s="74"/>
      <c r="N11" s="67">
        <v>4</v>
      </c>
      <c r="O11" s="72"/>
      <c r="P11" s="67"/>
      <c r="Q11" s="74"/>
      <c r="R11" s="67">
        <v>1</v>
      </c>
      <c r="S11" s="74"/>
      <c r="T11" s="74"/>
      <c r="U11" s="67"/>
      <c r="V11" s="75"/>
      <c r="W11" s="68"/>
      <c r="X11" s="17"/>
      <c r="Y11" s="7">
        <f t="shared" si="0"/>
        <v>24</v>
      </c>
      <c r="AB11" s="1"/>
      <c r="AC11" s="1"/>
      <c r="AD11" s="1"/>
      <c r="AE11" s="1"/>
    </row>
    <row r="12" spans="1:31" s="8" customFormat="1" ht="12.75">
      <c r="A12" s="9" t="s">
        <v>30</v>
      </c>
      <c r="B12" s="70">
        <v>1</v>
      </c>
      <c r="C12" s="84">
        <v>3</v>
      </c>
      <c r="D12" s="78">
        <v>15</v>
      </c>
      <c r="E12" s="74"/>
      <c r="F12" s="74">
        <v>20</v>
      </c>
      <c r="G12" s="67"/>
      <c r="H12" s="67">
        <v>1</v>
      </c>
      <c r="I12" s="74">
        <v>4</v>
      </c>
      <c r="J12" s="80">
        <v>31</v>
      </c>
      <c r="K12" s="67">
        <v>7</v>
      </c>
      <c r="L12" s="74"/>
      <c r="M12" s="74"/>
      <c r="N12" s="67">
        <v>3</v>
      </c>
      <c r="O12" s="72"/>
      <c r="P12" s="67"/>
      <c r="Q12" s="74"/>
      <c r="R12" s="67">
        <v>4</v>
      </c>
      <c r="S12" s="74">
        <v>1</v>
      </c>
      <c r="T12" s="77"/>
      <c r="U12" s="70"/>
      <c r="V12" s="74">
        <v>2</v>
      </c>
      <c r="W12" s="67">
        <v>2</v>
      </c>
      <c r="X12" s="12">
        <v>2</v>
      </c>
      <c r="Y12" s="18">
        <f t="shared" si="0"/>
        <v>96</v>
      </c>
      <c r="AB12" s="1"/>
      <c r="AC12" s="1"/>
      <c r="AD12" s="1"/>
      <c r="AE12" s="1"/>
    </row>
    <row r="13" spans="1:31" s="8" customFormat="1" ht="12.75">
      <c r="A13" s="9" t="s">
        <v>31</v>
      </c>
      <c r="B13" s="70">
        <v>2</v>
      </c>
      <c r="C13" s="84">
        <v>9</v>
      </c>
      <c r="D13" s="78">
        <v>13</v>
      </c>
      <c r="E13" s="74">
        <v>1</v>
      </c>
      <c r="F13" s="74">
        <v>46</v>
      </c>
      <c r="G13" s="67"/>
      <c r="H13" s="67">
        <v>3</v>
      </c>
      <c r="I13" s="74">
        <v>5</v>
      </c>
      <c r="J13" s="80">
        <v>35</v>
      </c>
      <c r="K13" s="67">
        <v>7</v>
      </c>
      <c r="L13" s="74"/>
      <c r="M13" s="74">
        <v>1</v>
      </c>
      <c r="N13" s="67">
        <v>6</v>
      </c>
      <c r="O13" s="72"/>
      <c r="P13" s="74">
        <v>3</v>
      </c>
      <c r="Q13" s="86">
        <v>1</v>
      </c>
      <c r="R13" s="67">
        <v>5</v>
      </c>
      <c r="S13" s="74">
        <v>2</v>
      </c>
      <c r="T13" s="77">
        <v>2</v>
      </c>
      <c r="U13" s="70">
        <v>2</v>
      </c>
      <c r="V13" s="74"/>
      <c r="W13" s="67">
        <v>8</v>
      </c>
      <c r="X13" s="12"/>
      <c r="Y13" s="18">
        <f t="shared" si="0"/>
        <v>151</v>
      </c>
      <c r="AB13" s="1"/>
      <c r="AC13" s="1"/>
      <c r="AD13" s="1"/>
      <c r="AE13" s="1"/>
    </row>
    <row r="14" spans="1:31" s="8" customFormat="1" ht="12.75">
      <c r="A14" s="9" t="s">
        <v>32</v>
      </c>
      <c r="B14" s="70">
        <v>4</v>
      </c>
      <c r="C14" s="84">
        <v>11</v>
      </c>
      <c r="D14" s="78">
        <v>26</v>
      </c>
      <c r="E14" s="74"/>
      <c r="F14" s="74">
        <v>75</v>
      </c>
      <c r="G14" s="67">
        <v>1</v>
      </c>
      <c r="H14" s="67">
        <v>14</v>
      </c>
      <c r="I14" s="74">
        <v>4</v>
      </c>
      <c r="J14" s="80">
        <v>75</v>
      </c>
      <c r="K14" s="67">
        <v>14</v>
      </c>
      <c r="L14" s="67"/>
      <c r="M14" s="74">
        <v>1</v>
      </c>
      <c r="N14" s="67">
        <v>13</v>
      </c>
      <c r="O14" s="72">
        <v>1</v>
      </c>
      <c r="P14" s="74"/>
      <c r="Q14" s="86">
        <v>1</v>
      </c>
      <c r="R14" s="67">
        <v>12</v>
      </c>
      <c r="S14" s="74"/>
      <c r="T14" s="77">
        <v>2</v>
      </c>
      <c r="U14" s="70"/>
      <c r="V14" s="74">
        <v>2</v>
      </c>
      <c r="W14" s="67">
        <v>3</v>
      </c>
      <c r="X14" s="12">
        <v>9</v>
      </c>
      <c r="Y14" s="18">
        <f t="shared" si="0"/>
        <v>268</v>
      </c>
      <c r="AB14" s="1"/>
      <c r="AC14" s="1"/>
      <c r="AD14" s="1"/>
      <c r="AE14" s="1"/>
    </row>
    <row r="15" spans="1:31" s="8" customFormat="1" ht="12.75">
      <c r="A15" s="9" t="s">
        <v>33</v>
      </c>
      <c r="B15" s="70">
        <v>11</v>
      </c>
      <c r="C15" s="84">
        <v>10</v>
      </c>
      <c r="D15" s="78">
        <v>32</v>
      </c>
      <c r="E15" s="74">
        <v>7</v>
      </c>
      <c r="F15" s="74">
        <v>144</v>
      </c>
      <c r="G15" s="67"/>
      <c r="H15" s="67">
        <v>25</v>
      </c>
      <c r="I15" s="74">
        <v>7</v>
      </c>
      <c r="J15" s="80">
        <v>143</v>
      </c>
      <c r="K15" s="67">
        <v>22</v>
      </c>
      <c r="L15" s="67">
        <v>3</v>
      </c>
      <c r="M15" s="74">
        <v>3</v>
      </c>
      <c r="N15" s="67">
        <v>21</v>
      </c>
      <c r="O15" s="72">
        <v>4</v>
      </c>
      <c r="P15" s="74">
        <v>2</v>
      </c>
      <c r="Q15" s="86">
        <v>1</v>
      </c>
      <c r="R15" s="67">
        <v>13</v>
      </c>
      <c r="S15" s="74">
        <v>9</v>
      </c>
      <c r="T15" s="77">
        <v>5</v>
      </c>
      <c r="U15" s="70">
        <v>4</v>
      </c>
      <c r="V15" s="74">
        <v>4</v>
      </c>
      <c r="W15" s="67">
        <v>18</v>
      </c>
      <c r="X15" s="12">
        <v>10</v>
      </c>
      <c r="Y15" s="18">
        <f t="shared" si="0"/>
        <v>498</v>
      </c>
      <c r="AB15" s="1"/>
      <c r="AC15" s="1"/>
      <c r="AD15" s="1"/>
      <c r="AE15" s="1"/>
    </row>
    <row r="16" spans="1:31" s="8" customFormat="1" ht="12.75">
      <c r="A16" s="9" t="s">
        <v>34</v>
      </c>
      <c r="B16" s="70">
        <v>12</v>
      </c>
      <c r="C16" s="84">
        <v>10</v>
      </c>
      <c r="D16" s="78">
        <v>19</v>
      </c>
      <c r="E16" s="74">
        <v>5</v>
      </c>
      <c r="F16" s="74">
        <v>124</v>
      </c>
      <c r="G16" s="67">
        <v>4</v>
      </c>
      <c r="H16" s="67">
        <v>13</v>
      </c>
      <c r="I16" s="74">
        <v>10</v>
      </c>
      <c r="J16" s="80">
        <v>68</v>
      </c>
      <c r="K16" s="67">
        <v>12</v>
      </c>
      <c r="L16" s="67">
        <v>4</v>
      </c>
      <c r="M16" s="74">
        <v>3</v>
      </c>
      <c r="N16" s="67">
        <v>21</v>
      </c>
      <c r="O16" s="72">
        <v>2</v>
      </c>
      <c r="P16" s="74">
        <v>1</v>
      </c>
      <c r="Q16" s="86">
        <v>3</v>
      </c>
      <c r="R16" s="67">
        <v>6</v>
      </c>
      <c r="S16" s="74">
        <v>7</v>
      </c>
      <c r="T16" s="77">
        <v>5</v>
      </c>
      <c r="U16" s="70">
        <v>2</v>
      </c>
      <c r="V16" s="74">
        <v>8</v>
      </c>
      <c r="W16" s="67">
        <v>25</v>
      </c>
      <c r="X16" s="12">
        <v>8</v>
      </c>
      <c r="Y16" s="18">
        <f t="shared" si="0"/>
        <v>372</v>
      </c>
      <c r="AB16" s="1"/>
      <c r="AC16" s="1"/>
      <c r="AD16" s="1"/>
      <c r="AE16" s="1"/>
    </row>
    <row r="17" spans="1:31" s="8" customFormat="1" ht="12.75">
      <c r="A17" s="9" t="s">
        <v>35</v>
      </c>
      <c r="B17" s="70">
        <v>52</v>
      </c>
      <c r="C17" s="84">
        <v>30</v>
      </c>
      <c r="D17" s="78">
        <v>31</v>
      </c>
      <c r="E17" s="75">
        <v>7</v>
      </c>
      <c r="F17" s="74">
        <v>847</v>
      </c>
      <c r="G17" s="67">
        <v>24</v>
      </c>
      <c r="H17" s="67">
        <v>22</v>
      </c>
      <c r="I17" s="74">
        <v>30</v>
      </c>
      <c r="J17" s="80">
        <v>278</v>
      </c>
      <c r="K17" s="67">
        <v>44</v>
      </c>
      <c r="L17" s="68">
        <v>41</v>
      </c>
      <c r="M17" s="74">
        <v>7</v>
      </c>
      <c r="N17" s="67">
        <v>146</v>
      </c>
      <c r="O17" s="72">
        <v>9</v>
      </c>
      <c r="P17" s="74">
        <v>6</v>
      </c>
      <c r="Q17" s="87">
        <v>9</v>
      </c>
      <c r="R17" s="67">
        <v>36</v>
      </c>
      <c r="S17" s="74">
        <v>11</v>
      </c>
      <c r="T17" s="77">
        <v>35</v>
      </c>
      <c r="U17" s="70">
        <v>10</v>
      </c>
      <c r="V17" s="74">
        <v>27</v>
      </c>
      <c r="W17" s="67">
        <v>102</v>
      </c>
      <c r="X17" s="12">
        <v>54</v>
      </c>
      <c r="Y17" s="18">
        <f t="shared" si="0"/>
        <v>1858</v>
      </c>
      <c r="AB17" s="1"/>
      <c r="AC17" s="1"/>
      <c r="AD17" s="1"/>
      <c r="AE17" s="1"/>
    </row>
    <row r="18" spans="1:31" s="8" customFormat="1" ht="12.75">
      <c r="A18" s="5" t="s">
        <v>25</v>
      </c>
      <c r="B18" s="79">
        <f>SUM(B8:B17)</f>
        <v>83</v>
      </c>
      <c r="C18" s="85">
        <f>SUM(C8:C17)</f>
        <v>74</v>
      </c>
      <c r="D18" s="79">
        <f>SUM(D10:D17)</f>
        <v>141</v>
      </c>
      <c r="E18" s="79">
        <f>SUM(E9:E17)</f>
        <v>20</v>
      </c>
      <c r="F18" s="79">
        <f>SUM(F9:F17)</f>
        <v>1264</v>
      </c>
      <c r="G18" s="79">
        <f aca="true" t="shared" si="1" ref="G18:O18">SUM(G8:G17)</f>
        <v>29</v>
      </c>
      <c r="H18" s="79">
        <f t="shared" si="1"/>
        <v>79</v>
      </c>
      <c r="I18" s="79">
        <f t="shared" si="1"/>
        <v>60</v>
      </c>
      <c r="J18" s="79">
        <f t="shared" si="1"/>
        <v>650</v>
      </c>
      <c r="K18" s="79">
        <f t="shared" si="1"/>
        <v>111</v>
      </c>
      <c r="L18" s="79">
        <f t="shared" si="1"/>
        <v>48</v>
      </c>
      <c r="M18" s="79">
        <f t="shared" si="1"/>
        <v>16</v>
      </c>
      <c r="N18" s="79">
        <f>SUM(N8:N17)</f>
        <v>218</v>
      </c>
      <c r="O18" s="88">
        <f t="shared" si="1"/>
        <v>16</v>
      </c>
      <c r="P18" s="79">
        <f>SUM(P13:P17)</f>
        <v>12</v>
      </c>
      <c r="Q18" s="79">
        <f>SUM(Q9:Q17)</f>
        <v>15</v>
      </c>
      <c r="R18" s="79">
        <f aca="true" t="shared" si="2" ref="R18:Y18">SUM(R8:R17)</f>
        <v>79</v>
      </c>
      <c r="S18" s="79">
        <f t="shared" si="2"/>
        <v>30</v>
      </c>
      <c r="T18" s="79">
        <f>SUM(T13:T17)</f>
        <v>49</v>
      </c>
      <c r="U18" s="79">
        <f t="shared" si="2"/>
        <v>18</v>
      </c>
      <c r="V18" s="85">
        <f t="shared" si="2"/>
        <v>43</v>
      </c>
      <c r="W18" s="85">
        <f t="shared" si="2"/>
        <v>158</v>
      </c>
      <c r="X18" s="21">
        <f t="shared" si="2"/>
        <v>83</v>
      </c>
      <c r="Y18" s="7">
        <f t="shared" si="2"/>
        <v>3296</v>
      </c>
      <c r="AB18" s="1"/>
      <c r="AC18" s="1"/>
      <c r="AD18" s="1"/>
      <c r="AE18" s="1"/>
    </row>
    <row r="19" spans="1:31" s="8" customFormat="1" ht="12.75">
      <c r="A19" s="1"/>
      <c r="B19" s="1"/>
      <c r="C19" s="1"/>
      <c r="D19" s="22"/>
      <c r="E19" s="22"/>
      <c r="F19" s="22"/>
      <c r="G19" s="1"/>
      <c r="H19" s="1"/>
      <c r="I19" s="1"/>
      <c r="J19" s="76"/>
      <c r="K19" s="1"/>
      <c r="L19" s="22"/>
      <c r="M19" s="22"/>
      <c r="N19" s="69"/>
      <c r="O19" s="73"/>
      <c r="P19" s="1"/>
      <c r="Q19" s="22"/>
      <c r="R19" s="1"/>
      <c r="S19" s="76"/>
      <c r="T19" s="76"/>
      <c r="U19" s="1"/>
      <c r="V19" s="76"/>
      <c r="W19" s="69"/>
      <c r="X19" s="22"/>
      <c r="Y19" s="1"/>
      <c r="AB19" s="1"/>
      <c r="AC19" s="1"/>
      <c r="AD19" s="1"/>
      <c r="AE19" s="1"/>
    </row>
    <row r="20" spans="1:31" s="8" customFormat="1" ht="12.75">
      <c r="A20" s="9" t="s">
        <v>36</v>
      </c>
      <c r="B20" s="10">
        <v>1</v>
      </c>
      <c r="C20" s="10">
        <v>1</v>
      </c>
      <c r="D20" s="12">
        <v>5</v>
      </c>
      <c r="E20" s="12"/>
      <c r="F20" s="74">
        <v>8</v>
      </c>
      <c r="G20" s="10"/>
      <c r="H20" s="10">
        <v>1</v>
      </c>
      <c r="I20" s="10"/>
      <c r="J20" s="80">
        <f>J9+J10+J11</f>
        <v>20</v>
      </c>
      <c r="K20" s="10">
        <f>K8+K9+K10+K11</f>
        <v>5</v>
      </c>
      <c r="L20" s="12"/>
      <c r="M20" s="12">
        <v>1</v>
      </c>
      <c r="N20" s="67">
        <v>8</v>
      </c>
      <c r="O20" s="72"/>
      <c r="P20" s="10"/>
      <c r="Q20" s="12"/>
      <c r="R20" s="10">
        <v>3</v>
      </c>
      <c r="S20" s="74"/>
      <c r="T20" s="74"/>
      <c r="U20" s="10"/>
      <c r="V20" s="75"/>
      <c r="W20" s="68"/>
      <c r="X20" s="17"/>
      <c r="Y20" s="7">
        <f>SUM(B20:X20)</f>
        <v>53</v>
      </c>
      <c r="AB20" s="1"/>
      <c r="AC20" s="1"/>
      <c r="AD20" s="1"/>
      <c r="AE20" s="1"/>
    </row>
    <row r="21" spans="1:31" s="8" customFormat="1" ht="12.75">
      <c r="A21" s="9" t="s">
        <v>37</v>
      </c>
      <c r="B21" s="10">
        <v>31</v>
      </c>
      <c r="C21" s="10">
        <v>43</v>
      </c>
      <c r="D21" s="12">
        <v>110</v>
      </c>
      <c r="E21" s="12">
        <v>13</v>
      </c>
      <c r="F21" s="74">
        <v>417</v>
      </c>
      <c r="G21" s="10">
        <v>5</v>
      </c>
      <c r="H21" s="10">
        <v>57</v>
      </c>
      <c r="I21" s="10">
        <v>30</v>
      </c>
      <c r="J21" s="80">
        <f>J9+J10+J11+J12+J13+J14+J15+J16</f>
        <v>372</v>
      </c>
      <c r="K21" s="10">
        <f>K18-K17</f>
        <v>67</v>
      </c>
      <c r="L21" s="12">
        <v>7</v>
      </c>
      <c r="M21" s="12">
        <v>9</v>
      </c>
      <c r="N21" s="67">
        <f>SUM(N8:N16)</f>
        <v>72</v>
      </c>
      <c r="O21" s="72">
        <v>7</v>
      </c>
      <c r="P21" s="10">
        <v>6</v>
      </c>
      <c r="Q21" s="12">
        <v>6</v>
      </c>
      <c r="R21" s="10">
        <v>43</v>
      </c>
      <c r="S21" s="74">
        <v>19</v>
      </c>
      <c r="T21" s="77">
        <v>14</v>
      </c>
      <c r="U21" s="13">
        <v>8</v>
      </c>
      <c r="V21" s="77">
        <v>16</v>
      </c>
      <c r="W21" s="70">
        <v>56</v>
      </c>
      <c r="X21" s="10">
        <f>SUM(X8:X16)</f>
        <v>29</v>
      </c>
      <c r="Y21" s="18">
        <f>SUM(B21:X21)</f>
        <v>1437</v>
      </c>
      <c r="AB21" s="1"/>
      <c r="AC21" s="1"/>
      <c r="AD21" s="1"/>
      <c r="AE21" s="1"/>
    </row>
    <row r="22" spans="1:31" s="8" customFormat="1" ht="12.75">
      <c r="A22" s="9" t="s">
        <v>35</v>
      </c>
      <c r="B22" s="10">
        <v>54</v>
      </c>
      <c r="C22" s="10">
        <v>30</v>
      </c>
      <c r="D22" s="12">
        <v>31</v>
      </c>
      <c r="E22" s="12">
        <v>7</v>
      </c>
      <c r="F22" s="74">
        <v>847</v>
      </c>
      <c r="G22" s="10">
        <v>24</v>
      </c>
      <c r="H22" s="10">
        <v>22</v>
      </c>
      <c r="I22" s="10">
        <v>30</v>
      </c>
      <c r="J22" s="80">
        <f>J17</f>
        <v>278</v>
      </c>
      <c r="K22" s="10">
        <v>44</v>
      </c>
      <c r="L22" s="12">
        <v>41</v>
      </c>
      <c r="M22" s="12">
        <v>7</v>
      </c>
      <c r="N22" s="67">
        <v>146</v>
      </c>
      <c r="O22" s="72">
        <v>9</v>
      </c>
      <c r="P22" s="10">
        <v>6</v>
      </c>
      <c r="Q22" s="12">
        <v>9</v>
      </c>
      <c r="R22" s="10">
        <v>36</v>
      </c>
      <c r="S22" s="74">
        <v>11</v>
      </c>
      <c r="T22" s="77">
        <v>35</v>
      </c>
      <c r="U22" s="13">
        <v>10</v>
      </c>
      <c r="V22" s="77">
        <v>27</v>
      </c>
      <c r="W22" s="70">
        <v>102</v>
      </c>
      <c r="X22" s="10">
        <f>X17</f>
        <v>54</v>
      </c>
      <c r="Y22" s="18">
        <f>SUM(B22:X22)</f>
        <v>1860</v>
      </c>
      <c r="AB22" s="1"/>
      <c r="AC22" s="1"/>
      <c r="AD22" s="1"/>
      <c r="AE22" s="1"/>
    </row>
    <row r="23" spans="1:31" s="8" customFormat="1" ht="12.75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  <c r="AB23" s="1"/>
      <c r="AC23" s="1"/>
      <c r="AD23" s="1"/>
      <c r="AE23" s="1"/>
    </row>
    <row r="24" spans="1:31" s="8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  <c r="AB24" s="1"/>
      <c r="AC24" s="1"/>
      <c r="AD24" s="1"/>
      <c r="AE24" s="1"/>
    </row>
    <row r="25" spans="1:27" ht="12.75">
      <c r="A25" s="9" t="s">
        <v>39</v>
      </c>
      <c r="B25" s="10">
        <v>4</v>
      </c>
      <c r="C25" s="10">
        <v>4</v>
      </c>
      <c r="D25" s="12">
        <v>10</v>
      </c>
      <c r="E25" s="12">
        <v>2</v>
      </c>
      <c r="F25" s="74">
        <v>56</v>
      </c>
      <c r="G25" s="10">
        <v>2</v>
      </c>
      <c r="H25" s="10">
        <v>5</v>
      </c>
      <c r="I25" s="10">
        <v>3</v>
      </c>
      <c r="J25" s="74">
        <v>49</v>
      </c>
      <c r="K25" s="10">
        <v>10</v>
      </c>
      <c r="L25" s="12">
        <v>3</v>
      </c>
      <c r="M25" s="12">
        <v>1</v>
      </c>
      <c r="N25" s="67">
        <v>15</v>
      </c>
      <c r="O25" s="72">
        <v>1</v>
      </c>
      <c r="P25" s="10">
        <v>1</v>
      </c>
      <c r="Q25" s="12">
        <v>3</v>
      </c>
      <c r="R25" s="10">
        <v>6</v>
      </c>
      <c r="S25" s="74">
        <v>3</v>
      </c>
      <c r="T25" s="74">
        <v>3</v>
      </c>
      <c r="U25" s="10">
        <v>2</v>
      </c>
      <c r="V25" s="74">
        <v>2</v>
      </c>
      <c r="W25" s="67">
        <v>19</v>
      </c>
      <c r="X25" s="12">
        <v>5</v>
      </c>
      <c r="Y25" s="7">
        <f>SUM(B25:X25)</f>
        <v>209</v>
      </c>
      <c r="AA25" s="23"/>
    </row>
    <row r="26" spans="1:24" ht="12.75">
      <c r="A26" s="3"/>
      <c r="V26" s="24"/>
      <c r="X26" s="23"/>
    </row>
    <row r="30" spans="2:2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4"/>
    </row>
    <row r="31" spans="2:22" ht="12.7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4"/>
    </row>
    <row r="32" spans="2:22" ht="12.75">
      <c r="B32" s="23"/>
      <c r="C32" s="23"/>
      <c r="I32" s="3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4"/>
    </row>
    <row r="33" ht="12.75">
      <c r="V33" s="34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ignoredErrors>
    <ignoredError sqref="X21" formulaRange="1"/>
    <ignoredError sqref="T1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1" customWidth="1"/>
    <col min="2" max="20" width="6.7109375" style="1" customWidth="1"/>
    <col min="21" max="16384" width="11.421875" style="1" customWidth="1"/>
  </cols>
  <sheetData>
    <row r="4" ht="13.5">
      <c r="K4" s="2" t="s">
        <v>0</v>
      </c>
    </row>
    <row r="5" spans="1:18" ht="12.75">
      <c r="A5" s="3" t="s">
        <v>42</v>
      </c>
      <c r="R5" s="4"/>
    </row>
    <row r="7" spans="1:256" s="8" customFormat="1" ht="12.75">
      <c r="A7" s="5" t="s">
        <v>2</v>
      </c>
      <c r="B7" s="6" t="s">
        <v>3</v>
      </c>
      <c r="C7" s="6" t="s">
        <v>4</v>
      </c>
      <c r="D7" s="6" t="s">
        <v>5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19</v>
      </c>
      <c r="P7" s="6" t="s">
        <v>20</v>
      </c>
      <c r="Q7" s="6" t="s">
        <v>21</v>
      </c>
      <c r="R7" s="6" t="s">
        <v>22</v>
      </c>
      <c r="S7" s="6" t="s">
        <v>23</v>
      </c>
      <c r="T7" s="6" t="s">
        <v>24</v>
      </c>
      <c r="U7" s="7" t="s">
        <v>25</v>
      </c>
      <c r="X7" s="1"/>
      <c r="Y7" s="1"/>
      <c r="Z7" s="1"/>
      <c r="AA7" s="1"/>
      <c r="IV7" s="1"/>
    </row>
    <row r="8" spans="1:256" s="8" customFormat="1" ht="12.75">
      <c r="A8" s="9" t="s">
        <v>26</v>
      </c>
      <c r="B8" s="10"/>
      <c r="C8" s="11"/>
      <c r="D8" s="12"/>
      <c r="E8" s="12"/>
      <c r="F8" s="10"/>
      <c r="G8" s="10"/>
      <c r="H8" s="10"/>
      <c r="I8" s="10"/>
      <c r="J8" s="10">
        <v>1</v>
      </c>
      <c r="K8" s="12"/>
      <c r="L8" s="10"/>
      <c r="M8" s="12"/>
      <c r="N8" s="10"/>
      <c r="O8" s="10"/>
      <c r="P8" s="12"/>
      <c r="Q8" s="10"/>
      <c r="R8" s="10"/>
      <c r="S8" s="10"/>
      <c r="T8" s="12"/>
      <c r="U8" s="7">
        <f aca="true" t="shared" si="0" ref="U8:U17">SUM(B8:T8)</f>
        <v>1</v>
      </c>
      <c r="X8" s="1"/>
      <c r="Y8" s="1"/>
      <c r="Z8" s="1"/>
      <c r="AA8" s="1"/>
      <c r="IV8" s="1"/>
    </row>
    <row r="9" spans="1:256" s="8" customFormat="1" ht="12.75">
      <c r="A9" s="9" t="s">
        <v>27</v>
      </c>
      <c r="B9" s="13"/>
      <c r="C9" s="10"/>
      <c r="D9" s="14"/>
      <c r="E9" s="12">
        <v>1</v>
      </c>
      <c r="F9" s="10"/>
      <c r="G9" s="10"/>
      <c r="H9" s="10"/>
      <c r="I9" s="15">
        <v>3</v>
      </c>
      <c r="J9" s="10">
        <v>1</v>
      </c>
      <c r="K9" s="12">
        <v>1</v>
      </c>
      <c r="L9" s="10"/>
      <c r="M9" s="12"/>
      <c r="N9" s="10"/>
      <c r="O9" s="10">
        <v>1</v>
      </c>
      <c r="P9" s="12"/>
      <c r="Q9" s="10"/>
      <c r="R9" s="10"/>
      <c r="S9" s="10"/>
      <c r="T9" s="12"/>
      <c r="U9" s="7">
        <f t="shared" si="0"/>
        <v>7</v>
      </c>
      <c r="X9" s="1"/>
      <c r="Y9" s="1"/>
      <c r="Z9" s="1"/>
      <c r="AA9" s="1"/>
      <c r="IV9" s="1"/>
    </row>
    <row r="10" spans="1:256" s="8" customFormat="1" ht="12.75">
      <c r="A10" s="9" t="s">
        <v>28</v>
      </c>
      <c r="B10" s="13">
        <v>1</v>
      </c>
      <c r="C10" s="16">
        <v>1</v>
      </c>
      <c r="D10" s="14">
        <v>1</v>
      </c>
      <c r="E10" s="12">
        <v>4</v>
      </c>
      <c r="F10" s="10"/>
      <c r="G10" s="10"/>
      <c r="H10" s="10"/>
      <c r="I10" s="15">
        <v>5</v>
      </c>
      <c r="J10" s="10">
        <v>1</v>
      </c>
      <c r="K10" s="12"/>
      <c r="L10" s="10">
        <v>4</v>
      </c>
      <c r="M10" s="12"/>
      <c r="N10" s="10"/>
      <c r="O10" s="10">
        <v>0</v>
      </c>
      <c r="P10" s="12"/>
      <c r="Q10" s="10"/>
      <c r="R10" s="10"/>
      <c r="S10" s="10"/>
      <c r="T10" s="12"/>
      <c r="U10" s="7">
        <f t="shared" si="0"/>
        <v>17</v>
      </c>
      <c r="X10" s="1"/>
      <c r="Y10" s="1"/>
      <c r="Z10" s="1"/>
      <c r="AA10" s="1"/>
      <c r="IV10" s="1"/>
    </row>
    <row r="11" spans="1:256" s="8" customFormat="1" ht="12.75">
      <c r="A11" s="9" t="s">
        <v>29</v>
      </c>
      <c r="B11" s="13">
        <v>0</v>
      </c>
      <c r="C11" s="12"/>
      <c r="D11" s="14">
        <v>4</v>
      </c>
      <c r="E11" s="12">
        <v>4</v>
      </c>
      <c r="F11" s="10"/>
      <c r="G11" s="10">
        <v>1</v>
      </c>
      <c r="H11" s="12"/>
      <c r="I11" s="15">
        <v>12</v>
      </c>
      <c r="J11" s="10">
        <v>2</v>
      </c>
      <c r="K11" s="12"/>
      <c r="L11" s="10">
        <v>3</v>
      </c>
      <c r="M11" s="12"/>
      <c r="N11" s="10"/>
      <c r="O11" s="10">
        <v>2</v>
      </c>
      <c r="P11" s="12"/>
      <c r="Q11" s="10"/>
      <c r="R11" s="11"/>
      <c r="S11" s="11"/>
      <c r="T11" s="17"/>
      <c r="U11" s="7">
        <f t="shared" si="0"/>
        <v>28</v>
      </c>
      <c r="X11" s="1"/>
      <c r="Y11" s="1"/>
      <c r="Z11" s="1"/>
      <c r="AA11" s="1"/>
      <c r="IV11" s="1"/>
    </row>
    <row r="12" spans="1:256" s="8" customFormat="1" ht="12.75">
      <c r="A12" s="9" t="s">
        <v>30</v>
      </c>
      <c r="B12" s="13">
        <v>1</v>
      </c>
      <c r="C12" s="16">
        <v>2</v>
      </c>
      <c r="D12" s="14">
        <v>12</v>
      </c>
      <c r="E12" s="12">
        <v>20</v>
      </c>
      <c r="F12" s="10"/>
      <c r="G12" s="10">
        <v>1</v>
      </c>
      <c r="H12" s="12">
        <v>4</v>
      </c>
      <c r="I12" s="15">
        <v>32</v>
      </c>
      <c r="J12" s="10">
        <v>6</v>
      </c>
      <c r="K12" s="12"/>
      <c r="L12" s="10">
        <v>4</v>
      </c>
      <c r="M12" s="12"/>
      <c r="N12" s="10"/>
      <c r="O12" s="10">
        <v>4</v>
      </c>
      <c r="P12" s="12">
        <v>1</v>
      </c>
      <c r="Q12" s="13"/>
      <c r="R12" s="10">
        <v>2</v>
      </c>
      <c r="S12" s="10">
        <v>2</v>
      </c>
      <c r="T12" s="12">
        <v>2</v>
      </c>
      <c r="U12" s="18">
        <f t="shared" si="0"/>
        <v>93</v>
      </c>
      <c r="X12" s="1"/>
      <c r="Y12" s="1"/>
      <c r="Z12" s="1"/>
      <c r="AA12" s="1"/>
      <c r="IV12" s="1"/>
    </row>
    <row r="13" spans="1:256" s="8" customFormat="1" ht="12.75">
      <c r="A13" s="9" t="s">
        <v>31</v>
      </c>
      <c r="B13" s="13">
        <v>2</v>
      </c>
      <c r="C13" s="16">
        <v>9</v>
      </c>
      <c r="D13" s="14">
        <v>13</v>
      </c>
      <c r="E13" s="12">
        <v>43</v>
      </c>
      <c r="F13" s="10"/>
      <c r="G13" s="10">
        <v>3</v>
      </c>
      <c r="H13" s="12">
        <v>5</v>
      </c>
      <c r="I13" s="15">
        <v>26</v>
      </c>
      <c r="J13" s="10">
        <v>9</v>
      </c>
      <c r="K13" s="12">
        <v>1</v>
      </c>
      <c r="L13" s="10">
        <v>8</v>
      </c>
      <c r="M13" s="12"/>
      <c r="N13" s="12">
        <v>3</v>
      </c>
      <c r="O13" s="10">
        <v>4</v>
      </c>
      <c r="P13" s="12">
        <v>2</v>
      </c>
      <c r="Q13" s="13">
        <v>2</v>
      </c>
      <c r="R13" s="10">
        <v>0</v>
      </c>
      <c r="S13" s="10">
        <v>6</v>
      </c>
      <c r="T13" s="12"/>
      <c r="U13" s="18">
        <f t="shared" si="0"/>
        <v>136</v>
      </c>
      <c r="X13" s="1"/>
      <c r="Y13" s="1"/>
      <c r="Z13" s="1"/>
      <c r="AA13" s="1"/>
      <c r="IV13" s="1"/>
    </row>
    <row r="14" spans="1:256" s="8" customFormat="1" ht="12.75">
      <c r="A14" s="9" t="s">
        <v>32</v>
      </c>
      <c r="B14" s="13">
        <v>4</v>
      </c>
      <c r="C14" s="16">
        <v>12</v>
      </c>
      <c r="D14" s="14">
        <v>26</v>
      </c>
      <c r="E14" s="12">
        <v>80</v>
      </c>
      <c r="F14" s="10">
        <v>1</v>
      </c>
      <c r="G14" s="10">
        <v>14</v>
      </c>
      <c r="H14" s="12">
        <v>4</v>
      </c>
      <c r="I14" s="15">
        <v>66</v>
      </c>
      <c r="J14" s="10">
        <v>15</v>
      </c>
      <c r="K14" s="12">
        <v>1</v>
      </c>
      <c r="L14" s="10">
        <v>11</v>
      </c>
      <c r="M14" s="12">
        <v>1</v>
      </c>
      <c r="N14" s="12"/>
      <c r="O14" s="10">
        <v>5</v>
      </c>
      <c r="P14" s="12"/>
      <c r="Q14" s="13"/>
      <c r="R14" s="10">
        <v>1</v>
      </c>
      <c r="S14" s="10">
        <v>3</v>
      </c>
      <c r="T14" s="12">
        <v>6</v>
      </c>
      <c r="U14" s="18">
        <f t="shared" si="0"/>
        <v>250</v>
      </c>
      <c r="X14" s="1"/>
      <c r="Y14" s="1"/>
      <c r="Z14" s="1"/>
      <c r="AA14" s="1"/>
      <c r="IV14" s="1"/>
    </row>
    <row r="15" spans="1:256" s="8" customFormat="1" ht="12.75">
      <c r="A15" s="9" t="s">
        <v>33</v>
      </c>
      <c r="B15" s="13">
        <v>11</v>
      </c>
      <c r="C15" s="16">
        <v>6</v>
      </c>
      <c r="D15" s="14">
        <v>31</v>
      </c>
      <c r="E15" s="12">
        <v>128</v>
      </c>
      <c r="F15" s="10">
        <v>0</v>
      </c>
      <c r="G15" s="10">
        <v>25</v>
      </c>
      <c r="H15" s="12">
        <v>7</v>
      </c>
      <c r="I15" s="15">
        <v>142</v>
      </c>
      <c r="J15" s="10">
        <v>24</v>
      </c>
      <c r="K15" s="12">
        <v>3</v>
      </c>
      <c r="L15" s="10">
        <v>20</v>
      </c>
      <c r="M15" s="12">
        <v>1</v>
      </c>
      <c r="N15" s="12">
        <v>2</v>
      </c>
      <c r="O15" s="10">
        <v>14</v>
      </c>
      <c r="P15" s="12">
        <v>8</v>
      </c>
      <c r="Q15" s="13">
        <v>4</v>
      </c>
      <c r="R15" s="10">
        <v>2</v>
      </c>
      <c r="S15" s="10">
        <v>15</v>
      </c>
      <c r="T15" s="12">
        <v>13</v>
      </c>
      <c r="U15" s="18">
        <f t="shared" si="0"/>
        <v>456</v>
      </c>
      <c r="X15" s="1"/>
      <c r="Y15" s="1"/>
      <c r="Z15" s="1"/>
      <c r="AA15" s="1"/>
      <c r="IV15" s="1"/>
    </row>
    <row r="16" spans="1:256" s="8" customFormat="1" ht="12.75">
      <c r="A16" s="9" t="s">
        <v>34</v>
      </c>
      <c r="B16" s="13">
        <v>10</v>
      </c>
      <c r="C16" s="16">
        <v>15</v>
      </c>
      <c r="D16" s="14">
        <v>21</v>
      </c>
      <c r="E16" s="12">
        <v>123</v>
      </c>
      <c r="F16" s="10">
        <v>4</v>
      </c>
      <c r="G16" s="10">
        <v>13</v>
      </c>
      <c r="H16" s="12">
        <v>10</v>
      </c>
      <c r="I16" s="15">
        <v>84</v>
      </c>
      <c r="J16" s="10">
        <v>8</v>
      </c>
      <c r="K16" s="12">
        <v>3</v>
      </c>
      <c r="L16" s="10">
        <v>17</v>
      </c>
      <c r="M16" s="12">
        <v>5</v>
      </c>
      <c r="N16" s="12">
        <v>1</v>
      </c>
      <c r="O16" s="10">
        <v>5</v>
      </c>
      <c r="P16" s="12">
        <v>6</v>
      </c>
      <c r="Q16" s="13">
        <v>2</v>
      </c>
      <c r="R16" s="10">
        <v>9</v>
      </c>
      <c r="S16" s="10">
        <v>25</v>
      </c>
      <c r="T16" s="12">
        <v>10</v>
      </c>
      <c r="U16" s="18">
        <f t="shared" si="0"/>
        <v>371</v>
      </c>
      <c r="X16" s="1"/>
      <c r="Y16" s="1"/>
      <c r="Z16" s="1"/>
      <c r="AA16" s="1"/>
      <c r="IV16" s="1"/>
    </row>
    <row r="17" spans="1:256" s="8" customFormat="1" ht="12.75">
      <c r="A17" s="9" t="s">
        <v>35</v>
      </c>
      <c r="B17" s="13">
        <v>54</v>
      </c>
      <c r="C17" s="16">
        <v>40</v>
      </c>
      <c r="D17" s="14">
        <v>26</v>
      </c>
      <c r="E17" s="12">
        <v>842</v>
      </c>
      <c r="F17" s="10">
        <v>24</v>
      </c>
      <c r="G17" s="10">
        <v>22</v>
      </c>
      <c r="H17" s="12">
        <v>30</v>
      </c>
      <c r="I17" s="15">
        <v>235</v>
      </c>
      <c r="J17" s="10">
        <v>26</v>
      </c>
      <c r="K17" s="12">
        <v>7</v>
      </c>
      <c r="L17" s="10">
        <v>136</v>
      </c>
      <c r="M17" s="12">
        <v>9</v>
      </c>
      <c r="N17" s="12">
        <v>6</v>
      </c>
      <c r="O17" s="10">
        <v>37</v>
      </c>
      <c r="P17" s="12">
        <v>11</v>
      </c>
      <c r="Q17" s="13">
        <v>10</v>
      </c>
      <c r="R17" s="10">
        <v>25</v>
      </c>
      <c r="S17" s="10">
        <v>88</v>
      </c>
      <c r="T17" s="12">
        <v>69</v>
      </c>
      <c r="U17" s="18">
        <f t="shared" si="0"/>
        <v>1697</v>
      </c>
      <c r="X17" s="1"/>
      <c r="Y17" s="1"/>
      <c r="Z17" s="1"/>
      <c r="AA17" s="1"/>
      <c r="IV17" s="1"/>
    </row>
    <row r="18" spans="1:256" s="8" customFormat="1" ht="12.75">
      <c r="A18" s="5" t="s">
        <v>25</v>
      </c>
      <c r="B18" s="7">
        <f>SUM(B8:B17)</f>
        <v>83</v>
      </c>
      <c r="C18" s="21">
        <f>SUM(C8:C17)</f>
        <v>85</v>
      </c>
      <c r="D18" s="7">
        <f>SUM(D10:D17)</f>
        <v>134</v>
      </c>
      <c r="E18" s="7">
        <f>SUM(E9:E17)</f>
        <v>1245</v>
      </c>
      <c r="F18" s="7">
        <f>SUM(F8:F17)</f>
        <v>29</v>
      </c>
      <c r="G18" s="7">
        <f>SUM(G8:G17)</f>
        <v>79</v>
      </c>
      <c r="H18" s="7">
        <f>SUM(H8:H17)</f>
        <v>60</v>
      </c>
      <c r="I18" s="7">
        <v>606</v>
      </c>
      <c r="J18" s="7">
        <f>SUM(J8:J17)</f>
        <v>93</v>
      </c>
      <c r="K18" s="7">
        <f>SUM(K8:K17)</f>
        <v>16</v>
      </c>
      <c r="L18" s="7">
        <f>SUM(L8:L17)</f>
        <v>203</v>
      </c>
      <c r="M18" s="7">
        <f>SUM(M8:M17)</f>
        <v>16</v>
      </c>
      <c r="N18" s="7">
        <f>SUM(N13:N17)</f>
        <v>12</v>
      </c>
      <c r="O18" s="7">
        <f aca="true" t="shared" si="1" ref="O18:U18">SUM(O8:O17)</f>
        <v>72</v>
      </c>
      <c r="P18" s="7">
        <f t="shared" si="1"/>
        <v>28</v>
      </c>
      <c r="Q18" s="7">
        <f t="shared" si="1"/>
        <v>18</v>
      </c>
      <c r="R18" s="21">
        <f t="shared" si="1"/>
        <v>39</v>
      </c>
      <c r="S18" s="21">
        <f t="shared" si="1"/>
        <v>139</v>
      </c>
      <c r="T18" s="21">
        <f t="shared" si="1"/>
        <v>100</v>
      </c>
      <c r="U18" s="7">
        <f t="shared" si="1"/>
        <v>3056</v>
      </c>
      <c r="X18" s="1"/>
      <c r="Y18" s="1"/>
      <c r="Z18" s="1"/>
      <c r="AA18" s="1"/>
      <c r="IV18" s="1"/>
    </row>
    <row r="19" spans="1:256" s="8" customFormat="1" ht="12.75">
      <c r="A19" s="1"/>
      <c r="B19" s="1"/>
      <c r="C19" s="1"/>
      <c r="D19" s="22"/>
      <c r="E19" s="22"/>
      <c r="F19" s="1"/>
      <c r="G19" s="1"/>
      <c r="H19" s="1"/>
      <c r="I19" s="1"/>
      <c r="J19" s="1"/>
      <c r="K19" s="22"/>
      <c r="L19" s="1"/>
      <c r="M19" s="22"/>
      <c r="N19" s="1"/>
      <c r="O19" s="1"/>
      <c r="P19" s="22"/>
      <c r="Q19" s="1"/>
      <c r="R19" s="1"/>
      <c r="S19" s="1"/>
      <c r="T19" s="22"/>
      <c r="U19" s="1"/>
      <c r="X19" s="1"/>
      <c r="Y19" s="1"/>
      <c r="Z19" s="1"/>
      <c r="AA19" s="1"/>
      <c r="IV19" s="1"/>
    </row>
    <row r="20" spans="1:256" s="8" customFormat="1" ht="12.75">
      <c r="A20" s="9" t="s">
        <v>36</v>
      </c>
      <c r="B20" s="10">
        <v>1</v>
      </c>
      <c r="C20" s="10">
        <v>1</v>
      </c>
      <c r="D20" s="12">
        <v>5</v>
      </c>
      <c r="E20" s="12">
        <v>9</v>
      </c>
      <c r="F20" s="10">
        <v>0</v>
      </c>
      <c r="G20" s="10">
        <v>1</v>
      </c>
      <c r="H20" s="10">
        <v>0</v>
      </c>
      <c r="I20" s="15">
        <f>I9+I10+I11</f>
        <v>20</v>
      </c>
      <c r="J20" s="10">
        <v>5</v>
      </c>
      <c r="K20" s="12">
        <v>1</v>
      </c>
      <c r="L20" s="10">
        <v>7</v>
      </c>
      <c r="M20" s="12">
        <v>0</v>
      </c>
      <c r="N20" s="10">
        <v>0</v>
      </c>
      <c r="O20" s="10">
        <v>3</v>
      </c>
      <c r="P20" s="12">
        <v>0</v>
      </c>
      <c r="Q20" s="10">
        <v>0</v>
      </c>
      <c r="R20" s="11">
        <v>0</v>
      </c>
      <c r="S20" s="11">
        <v>0</v>
      </c>
      <c r="T20" s="17">
        <v>0</v>
      </c>
      <c r="U20" s="7">
        <f>SUM(B20:T20)</f>
        <v>53</v>
      </c>
      <c r="X20" s="1"/>
      <c r="Y20" s="1"/>
      <c r="Z20" s="1"/>
      <c r="AA20" s="1"/>
      <c r="IV20" s="1"/>
    </row>
    <row r="21" spans="1:256" s="8" customFormat="1" ht="12.75">
      <c r="A21" s="9" t="s">
        <v>37</v>
      </c>
      <c r="B21" s="10">
        <v>29</v>
      </c>
      <c r="C21" s="10">
        <v>45</v>
      </c>
      <c r="D21" s="12">
        <v>108</v>
      </c>
      <c r="E21" s="12">
        <v>403</v>
      </c>
      <c r="F21" s="10">
        <v>5</v>
      </c>
      <c r="G21" s="10">
        <v>57</v>
      </c>
      <c r="H21" s="10">
        <v>30</v>
      </c>
      <c r="I21" s="15">
        <f>I9+I10+I11+I12+I13+I14+I15+I16</f>
        <v>370</v>
      </c>
      <c r="J21" s="10">
        <f>J18-J17</f>
        <v>67</v>
      </c>
      <c r="K21" s="12">
        <v>9</v>
      </c>
      <c r="L21" s="10">
        <f>SUM(L8:L16)</f>
        <v>67</v>
      </c>
      <c r="M21" s="12">
        <v>7</v>
      </c>
      <c r="N21" s="10">
        <v>6</v>
      </c>
      <c r="O21" s="10">
        <v>35</v>
      </c>
      <c r="P21" s="12">
        <v>17</v>
      </c>
      <c r="Q21" s="13">
        <v>8</v>
      </c>
      <c r="R21" s="13">
        <v>14</v>
      </c>
      <c r="S21" s="13">
        <v>51</v>
      </c>
      <c r="T21" s="10">
        <f>SUM(T8:T16)</f>
        <v>31</v>
      </c>
      <c r="U21" s="18">
        <f>SUM(B21:T21)</f>
        <v>1359</v>
      </c>
      <c r="X21" s="1"/>
      <c r="Y21" s="1"/>
      <c r="Z21" s="1"/>
      <c r="AA21" s="1"/>
      <c r="IV21" s="1"/>
    </row>
    <row r="22" spans="1:256" s="8" customFormat="1" ht="12.75">
      <c r="A22" s="9" t="s">
        <v>35</v>
      </c>
      <c r="B22" s="10">
        <v>54</v>
      </c>
      <c r="C22" s="10">
        <v>40</v>
      </c>
      <c r="D22" s="12">
        <v>26</v>
      </c>
      <c r="E22" s="12">
        <v>842</v>
      </c>
      <c r="F22" s="10">
        <v>24</v>
      </c>
      <c r="G22" s="10">
        <v>22</v>
      </c>
      <c r="H22" s="10">
        <v>30</v>
      </c>
      <c r="I22" s="15">
        <f>I17</f>
        <v>235</v>
      </c>
      <c r="J22" s="10">
        <v>26</v>
      </c>
      <c r="K22" s="12">
        <v>7</v>
      </c>
      <c r="L22" s="10">
        <v>136</v>
      </c>
      <c r="M22" s="12">
        <v>9</v>
      </c>
      <c r="N22" s="10">
        <v>6</v>
      </c>
      <c r="O22" s="10">
        <v>37</v>
      </c>
      <c r="P22" s="12">
        <v>11</v>
      </c>
      <c r="Q22" s="13">
        <v>10</v>
      </c>
      <c r="R22" s="13">
        <v>25</v>
      </c>
      <c r="S22" s="13">
        <v>88</v>
      </c>
      <c r="T22" s="10">
        <f>T17</f>
        <v>69</v>
      </c>
      <c r="U22" s="18">
        <f>SUM(B22:T22)</f>
        <v>1697</v>
      </c>
      <c r="X22" s="1"/>
      <c r="Y22" s="1"/>
      <c r="Z22" s="1"/>
      <c r="AA22" s="1"/>
      <c r="IV22" s="1"/>
    </row>
    <row r="23" spans="1:256" s="8" customFormat="1" ht="12.75">
      <c r="A23" s="1" t="s">
        <v>38</v>
      </c>
      <c r="B23" s="1"/>
      <c r="C23" s="1"/>
      <c r="D23" s="22"/>
      <c r="E23" s="22"/>
      <c r="F23" s="1"/>
      <c r="G23" s="1"/>
      <c r="H23" s="1"/>
      <c r="I23" s="1"/>
      <c r="J23" s="1"/>
      <c r="K23" s="22"/>
      <c r="L23" s="1"/>
      <c r="M23" s="22"/>
      <c r="N23" s="1"/>
      <c r="O23" s="1"/>
      <c r="P23" s="22"/>
      <c r="Q23" s="1"/>
      <c r="R23" s="1"/>
      <c r="S23" s="1"/>
      <c r="T23" s="22"/>
      <c r="U23" s="3"/>
      <c r="X23" s="1"/>
      <c r="Y23" s="1"/>
      <c r="Z23" s="1"/>
      <c r="AA23" s="1"/>
      <c r="IV23" s="1"/>
    </row>
    <row r="24" spans="1:25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3" ht="12.75">
      <c r="A25" s="9" t="s">
        <v>39</v>
      </c>
      <c r="B25" s="10">
        <v>4</v>
      </c>
      <c r="C25" s="10">
        <v>4</v>
      </c>
      <c r="D25" s="12">
        <v>10</v>
      </c>
      <c r="E25" s="12">
        <v>55</v>
      </c>
      <c r="F25" s="10">
        <v>2</v>
      </c>
      <c r="G25" s="10">
        <v>5</v>
      </c>
      <c r="H25" s="10">
        <v>3</v>
      </c>
      <c r="I25" s="10">
        <v>49</v>
      </c>
      <c r="J25" s="10">
        <v>9</v>
      </c>
      <c r="K25" s="12">
        <v>1</v>
      </c>
      <c r="L25" s="10">
        <v>16</v>
      </c>
      <c r="M25" s="12">
        <v>1</v>
      </c>
      <c r="N25" s="10">
        <v>1</v>
      </c>
      <c r="O25" s="10">
        <v>6</v>
      </c>
      <c r="P25" s="12">
        <v>3</v>
      </c>
      <c r="Q25" s="10">
        <v>2</v>
      </c>
      <c r="R25" s="10">
        <v>2</v>
      </c>
      <c r="S25" s="10">
        <v>18</v>
      </c>
      <c r="T25" s="12">
        <v>5</v>
      </c>
      <c r="U25" s="7">
        <f>SUM(B25:T25)</f>
        <v>196</v>
      </c>
      <c r="W25" s="23"/>
    </row>
    <row r="26" spans="1:20" ht="12.75">
      <c r="A26" s="3"/>
      <c r="R26" s="24"/>
      <c r="T26" s="23"/>
    </row>
    <row r="27" spans="1:18" ht="12.75">
      <c r="A27" s="3" t="s">
        <v>43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5"/>
      <c r="P27" s="25"/>
      <c r="Q27" s="25"/>
      <c r="R27" s="24"/>
    </row>
    <row r="28" spans="2:18" ht="13.5">
      <c r="B28" s="23"/>
      <c r="C28" s="23"/>
      <c r="D28" s="23"/>
      <c r="E28" s="23"/>
      <c r="F28" s="23"/>
      <c r="G28" s="23"/>
      <c r="H28" s="23"/>
      <c r="I28" s="23"/>
      <c r="J28" s="23"/>
      <c r="K28" s="26"/>
      <c r="L28" s="23"/>
      <c r="M28" s="23"/>
      <c r="N28" s="23"/>
      <c r="O28" s="27"/>
      <c r="P28" s="23"/>
      <c r="Q28" s="23"/>
      <c r="R28" s="24"/>
    </row>
    <row r="29" spans="1:12" s="3" customFormat="1" ht="13.5">
      <c r="A29" s="28" t="s">
        <v>2</v>
      </c>
      <c r="B29" s="6" t="s">
        <v>44</v>
      </c>
      <c r="C29" s="6" t="s">
        <v>45</v>
      </c>
      <c r="D29" s="29" t="s">
        <v>46</v>
      </c>
      <c r="E29" s="29" t="s">
        <v>40</v>
      </c>
      <c r="F29" s="7" t="s">
        <v>25</v>
      </c>
      <c r="H29" s="26"/>
      <c r="L29" s="27"/>
    </row>
    <row r="30" spans="1:8" ht="12.75">
      <c r="A30" s="30" t="s">
        <v>30</v>
      </c>
      <c r="B30" s="12"/>
      <c r="C30" s="10"/>
      <c r="D30" s="19"/>
      <c r="E30" s="19"/>
      <c r="F30" s="7">
        <f aca="true" t="shared" si="2" ref="F30:F35">SUM(B30:E30)</f>
        <v>0</v>
      </c>
      <c r="H30" s="26"/>
    </row>
    <row r="31" spans="1:10" ht="12.75">
      <c r="A31" s="30" t="s">
        <v>31</v>
      </c>
      <c r="B31" s="12">
        <v>1</v>
      </c>
      <c r="C31" s="10"/>
      <c r="D31" s="19">
        <v>1</v>
      </c>
      <c r="E31" s="19">
        <v>2</v>
      </c>
      <c r="F31" s="7">
        <f t="shared" si="2"/>
        <v>4</v>
      </c>
      <c r="J31" s="31"/>
    </row>
    <row r="32" spans="1:10" ht="12.75">
      <c r="A32" s="30" t="s">
        <v>32</v>
      </c>
      <c r="B32" s="12"/>
      <c r="C32" s="10">
        <v>1</v>
      </c>
      <c r="D32" s="19">
        <v>1</v>
      </c>
      <c r="E32" s="19">
        <v>2</v>
      </c>
      <c r="F32" s="7">
        <f t="shared" si="2"/>
        <v>4</v>
      </c>
      <c r="J32" s="31"/>
    </row>
    <row r="33" spans="1:10" ht="12.75">
      <c r="A33" s="30" t="s">
        <v>33</v>
      </c>
      <c r="B33" s="12">
        <v>7</v>
      </c>
      <c r="C33" s="10">
        <v>2</v>
      </c>
      <c r="D33" s="19">
        <v>1</v>
      </c>
      <c r="E33" s="19">
        <v>5</v>
      </c>
      <c r="F33" s="7">
        <f t="shared" si="2"/>
        <v>15</v>
      </c>
      <c r="J33" s="31"/>
    </row>
    <row r="34" spans="1:10" ht="12.75">
      <c r="A34" s="30" t="s">
        <v>34</v>
      </c>
      <c r="B34" s="12">
        <v>5</v>
      </c>
      <c r="C34" s="10">
        <v>5</v>
      </c>
      <c r="D34" s="19">
        <v>3</v>
      </c>
      <c r="E34" s="19">
        <v>5</v>
      </c>
      <c r="F34" s="7">
        <f t="shared" si="2"/>
        <v>18</v>
      </c>
      <c r="J34" s="31"/>
    </row>
    <row r="35" spans="1:10" ht="12.75">
      <c r="A35" s="32" t="s">
        <v>35</v>
      </c>
      <c r="B35" s="17">
        <v>4</v>
      </c>
      <c r="C35" s="11">
        <v>40</v>
      </c>
      <c r="D35" s="20">
        <v>9</v>
      </c>
      <c r="E35" s="20">
        <v>35</v>
      </c>
      <c r="F35" s="33">
        <f t="shared" si="2"/>
        <v>88</v>
      </c>
      <c r="J35" s="31"/>
    </row>
    <row r="36" spans="1:10" ht="12.75">
      <c r="A36" s="5" t="s">
        <v>25</v>
      </c>
      <c r="B36" s="7">
        <f>SUM(B30:B35)</f>
        <v>17</v>
      </c>
      <c r="C36" s="7">
        <f>SUM(C30:C35)</f>
        <v>48</v>
      </c>
      <c r="D36" s="7">
        <f>SUM(D30:D35)</f>
        <v>15</v>
      </c>
      <c r="E36" s="7">
        <f>SUM(E30:E35)</f>
        <v>49</v>
      </c>
      <c r="F36" s="7">
        <f>SUM(F30:F35)</f>
        <v>129</v>
      </c>
      <c r="J36" s="31" t="s">
        <v>41</v>
      </c>
    </row>
    <row r="37" spans="1:10" ht="12.75">
      <c r="A37" s="3"/>
      <c r="B37" s="34"/>
      <c r="C37" s="34"/>
      <c r="D37" s="34"/>
      <c r="E37" s="34"/>
      <c r="F37" s="34"/>
      <c r="J37" s="31"/>
    </row>
    <row r="38" spans="1:6" ht="12.75">
      <c r="A38" s="9" t="s">
        <v>39</v>
      </c>
      <c r="B38" s="12">
        <v>2</v>
      </c>
      <c r="C38" s="10">
        <v>3</v>
      </c>
      <c r="D38" s="10">
        <v>3</v>
      </c>
      <c r="E38" s="10">
        <v>3</v>
      </c>
      <c r="F38" s="7">
        <f>SUM(B38:E38)</f>
        <v>11</v>
      </c>
    </row>
    <row r="39" spans="1:23" ht="12.75">
      <c r="A39" s="1" t="s">
        <v>47</v>
      </c>
      <c r="D39" s="22"/>
      <c r="E39" s="22"/>
      <c r="K39" s="22"/>
      <c r="M39" s="22"/>
      <c r="P39" s="22"/>
      <c r="T39" s="22"/>
      <c r="U39" s="3"/>
      <c r="W39" s="23"/>
    </row>
    <row r="43" spans="2:18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4"/>
    </row>
    <row r="44" spans="2:18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34"/>
    </row>
    <row r="45" spans="2:18" ht="12.75">
      <c r="B45" s="23"/>
      <c r="C45" s="23"/>
      <c r="D45" s="23"/>
      <c r="E45" s="23"/>
      <c r="F45" s="23"/>
      <c r="G45" s="23"/>
      <c r="H45" s="35"/>
      <c r="I45" s="23"/>
      <c r="J45" s="23"/>
      <c r="K45" s="23"/>
      <c r="L45" s="23"/>
      <c r="M45" s="23"/>
      <c r="N45" s="23"/>
      <c r="O45" s="23"/>
      <c r="P45" s="23"/>
      <c r="Q45" s="23"/>
      <c r="R45" s="34"/>
    </row>
    <row r="46" ht="12.75">
      <c r="R46" s="34"/>
    </row>
  </sheetData>
  <sheetProtection selectLockedCells="1" selectUnlockedCells="1"/>
  <printOptions/>
  <pageMargins left="0.7" right="0.7" top="0.7875" bottom="0.7875" header="0.5118055555555555" footer="0.5118055555555555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Kikkoman</dc:creator>
  <cp:keywords/>
  <dc:description/>
  <cp:lastModifiedBy>Gérald Zimmermann</cp:lastModifiedBy>
  <cp:lastPrinted>2022-01-15T12:09:54Z</cp:lastPrinted>
  <dcterms:created xsi:type="dcterms:W3CDTF">2015-09-26T17:34:20Z</dcterms:created>
  <dcterms:modified xsi:type="dcterms:W3CDTF">2022-07-25T08:14:07Z</dcterms:modified>
  <cp:category/>
  <cp:version/>
  <cp:contentType/>
  <cp:contentStatus/>
</cp:coreProperties>
</file>