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60" yWindow="500" windowWidth="19420" windowHeight="10560" activeTab="2"/>
  </bookViews>
  <sheets>
    <sheet name="Français" sheetId="1" r:id="rId1"/>
    <sheet name="Aide à la saisie" sheetId="2" r:id="rId2"/>
    <sheet name="English" sheetId="3" r:id="rId3"/>
    <sheet name="Read Me" sheetId="4" r:id="rId4"/>
    <sheet name="Tarifs &amp; picklists" sheetId="5" state="hidden" r:id="rId5"/>
  </sheets>
  <definedNames>
    <definedName name="buffet">'Tarifs &amp; picklists'!$B$6</definedName>
    <definedName name="godan">'Tarifs &amp; picklists'!$B$13</definedName>
    <definedName name="kyoshi">'Tarifs &amp; picklists'!$C$9</definedName>
    <definedName name="mudan">'Tarifs &amp; picklists'!$B$8</definedName>
    <definedName name="nanadan">'Tarifs &amp; picklists'!$B$15</definedName>
    <definedName name="nidan">'Tarifs &amp; picklists'!$B$10</definedName>
    <definedName name="nuit">'Tarifs &amp; picklists'!$B$2</definedName>
    <definedName name="oui">'Tarifs &amp; picklists'!$B$7</definedName>
    <definedName name="renshi">'Tarifs &amp; picklists'!$C$8</definedName>
    <definedName name="repas">'Tarifs &amp; picklists'!$B$3</definedName>
    <definedName name="rokudan">'Tarifs &amp; picklists'!$B$14</definedName>
    <definedName name="sandan">'Tarifs &amp; picklists'!$B$11</definedName>
    <definedName name="shodan">'Tarifs &amp; picklists'!$B$9</definedName>
    <definedName name="yondan">'Tarifs &amp; picklists'!$B$12</definedName>
  </definedNames>
  <calcPr fullCalcOnLoad="1"/>
</workbook>
</file>

<file path=xl/sharedStrings.xml><?xml version="1.0" encoding="utf-8"?>
<sst xmlns="http://schemas.openxmlformats.org/spreadsheetml/2006/main" count="295" uniqueCount="183">
  <si>
    <t>Numéro</t>
  </si>
  <si>
    <t>Nom</t>
  </si>
  <si>
    <t>Prénom</t>
  </si>
  <si>
    <t>Pays</t>
  </si>
  <si>
    <t>Genre</t>
  </si>
  <si>
    <t>Grade</t>
  </si>
  <si>
    <t>Titre Shogo</t>
  </si>
  <si>
    <t>Rissha ?</t>
  </si>
  <si>
    <t>nuit 30/06</t>
  </si>
  <si>
    <t>nuit 01/07</t>
  </si>
  <si>
    <t>nuit 02/07</t>
  </si>
  <si>
    <t>Type de couchage au CREPS</t>
  </si>
  <si>
    <t>Frais de séminaire</t>
  </si>
  <si>
    <t>Frais d'hébergement et de restauration</t>
  </si>
  <si>
    <t>Frais d'inscription taikai individuel</t>
  </si>
  <si>
    <t>nuit  29/06</t>
  </si>
  <si>
    <t>dîner 28/6</t>
  </si>
  <si>
    <t>nuit 28/6</t>
  </si>
  <si>
    <t>Inscription S1</t>
  </si>
  <si>
    <t>Inscription T1</t>
  </si>
  <si>
    <t>dîner 30/6</t>
  </si>
  <si>
    <t>Inscription T2</t>
  </si>
  <si>
    <t>buffet dînatoire 29/06</t>
  </si>
  <si>
    <t>Inscription S2</t>
  </si>
  <si>
    <t>dîner 02/07</t>
  </si>
  <si>
    <t>buffet dînatoire 03/07</t>
  </si>
  <si>
    <t>nuit  03/07</t>
  </si>
  <si>
    <t>déj 04/07</t>
  </si>
  <si>
    <t>déj 03/07</t>
  </si>
  <si>
    <t>déj 29/6</t>
  </si>
  <si>
    <t>déj 30/06</t>
  </si>
  <si>
    <t>déj 01/07</t>
  </si>
  <si>
    <t>dîner 01/07</t>
  </si>
  <si>
    <t>déj 02/07</t>
  </si>
  <si>
    <t>Options</t>
  </si>
  <si>
    <t>Informations personnelles</t>
  </si>
  <si>
    <t>S1</t>
  </si>
  <si>
    <t>T1</t>
  </si>
  <si>
    <t>Taikai Individuel
Jeudi 01/07</t>
  </si>
  <si>
    <t>T2</t>
  </si>
  <si>
    <t>S2</t>
  </si>
  <si>
    <t>Taikai par équipe
Vendredi 02/07</t>
  </si>
  <si>
    <t>Séminaire 2 : Sandan et au-dessus
Samedi 03/07 - Dimanche 04/07</t>
  </si>
  <si>
    <t>Paiement</t>
  </si>
  <si>
    <t>Total</t>
  </si>
  <si>
    <t>Régime alimentaire</t>
  </si>
  <si>
    <t>Totaux</t>
  </si>
  <si>
    <t>Tarif EKF</t>
  </si>
  <si>
    <t>déj 28/06</t>
  </si>
  <si>
    <t>Nom de
l'accompagnant</t>
  </si>
  <si>
    <t>Commentaire Libre</t>
  </si>
  <si>
    <t>x</t>
  </si>
  <si>
    <t>Buffet pour
accompagnant 
(1 seul accompagnant possible)</t>
  </si>
  <si>
    <t>Vérification 
grade 
vs séminaire</t>
  </si>
  <si>
    <t>Vérification
taikai</t>
  </si>
  <si>
    <t>Vérification
lit double/
partenaire 
mentionné</t>
  </si>
  <si>
    <t>Déjeuner possible la veille du 1er jour du séminaire 1</t>
  </si>
  <si>
    <t>Des messages d'alerte arriveront ici en cas d'erreur de choix du séminaire, choix des 2 taikai, ou non indication du nom du partenaire en cas de choix "lit double"</t>
  </si>
  <si>
    <t>Vous pouvez noter ici vos questions, vos remarques…Vous pouvez aussi nous signaler vos demandes particulières que nous essayerons de traiter dans la mesure du possible</t>
  </si>
  <si>
    <t>Langues comprises</t>
  </si>
  <si>
    <t>Robin</t>
  </si>
  <si>
    <t>Nidan</t>
  </si>
  <si>
    <t>Homme/Male</t>
  </si>
  <si>
    <t>Oui / Yes</t>
  </si>
  <si>
    <t>Mudan</t>
  </si>
  <si>
    <t>Shodan</t>
  </si>
  <si>
    <t>Sandan</t>
  </si>
  <si>
    <t>Yondan</t>
  </si>
  <si>
    <t>Godan</t>
  </si>
  <si>
    <t>Rokudan</t>
  </si>
  <si>
    <t>Nanadan</t>
  </si>
  <si>
    <t>Renshi</t>
  </si>
  <si>
    <t>Kyôshi</t>
  </si>
  <si>
    <t>Hébergement Restauration</t>
  </si>
  <si>
    <t>Taikai individuel</t>
  </si>
  <si>
    <t>Stage</t>
  </si>
  <si>
    <t>Compagnon(s) de chambre
(obligatoire si lit double)</t>
  </si>
  <si>
    <t>Lit double (120cm) partagé</t>
  </si>
  <si>
    <t>B&amp;B / Nuitée avec Petit Déj</t>
  </si>
  <si>
    <t>Meal / Repas</t>
  </si>
  <si>
    <t>Seminar / Stage</t>
  </si>
  <si>
    <t>Individual Taikai</t>
  </si>
  <si>
    <t>Buffet</t>
  </si>
  <si>
    <t>Share double bed (120 cm)</t>
  </si>
  <si>
    <t>Chambre à 2 ou 3 lits</t>
  </si>
  <si>
    <t>2 or 3 bed room</t>
  </si>
  <si>
    <t>Wood</t>
  </si>
  <si>
    <t>English only</t>
  </si>
  <si>
    <t>Flexitarien</t>
  </si>
  <si>
    <t>Stage 1 : Mudan, Shodan, Nidan
Mardi 29/06 - Mercredi 30/06</t>
  </si>
  <si>
    <t>Stage 2 : Sandan et au-dessus
Samedi 03/07 - Dimanche 04/07</t>
  </si>
  <si>
    <t>Compagnons de chambre
(obligatoire si lit double)</t>
  </si>
  <si>
    <t>Number</t>
  </si>
  <si>
    <r>
      <t>Séminaire 2: les inscriptions se font la veille 2 juillet à partir de 17h30 ou le matin du 3 juillet , à partir de  8</t>
    </r>
    <r>
      <rPr>
        <sz val="12"/>
        <rFont val="Calibri (Corps)_x0000_"/>
        <family val="0"/>
      </rPr>
      <t>h</t>
    </r>
    <r>
      <rPr>
        <sz val="12"/>
        <rFont val="Calibri"/>
        <family val="2"/>
      </rPr>
      <t xml:space="preserve">
Cocher la case  "Inscription"  Attention au grade requis
Cocher les cases des repas et nuitées souhaités.
Le buffet dinatoire du 03/07 est la seule option possible ce soir-là.</t>
    </r>
  </si>
  <si>
    <t>Le calcul des frais se fait automatiquement selon les cases cochées. Cellules verrouillées</t>
  </si>
  <si>
    <r>
      <t>Séminaire 1: les inscriptions se font la veille 28 juin à partir de 16h ou le matin du 1er jour, à partir de 8</t>
    </r>
    <r>
      <rPr>
        <sz val="12"/>
        <color indexed="8"/>
        <rFont val="Calibri (Corps)_x0000_"/>
        <family val="0"/>
      </rPr>
      <t>h</t>
    </r>
    <r>
      <rPr>
        <sz val="12"/>
        <color theme="1"/>
        <rFont val="Calibri"/>
        <family val="2"/>
      </rPr>
      <t xml:space="preserve">
Cocher la case  "Inscription" - Attention au grade requis
Cocher les cases des repas et nuitées souhaités
Le buffet dinatoire du 29/06 est la seule option possible ce soir-là.</t>
    </r>
  </si>
  <si>
    <r>
      <t>Inscription sur place la veille 30 juin à partir de 17</t>
    </r>
    <r>
      <rPr>
        <sz val="12"/>
        <color indexed="8"/>
        <rFont val="Calibri (Corps)_x0000_"/>
        <family val="0"/>
      </rPr>
      <t>h30 ou le matin du 01 juillet à partir de 8h
Cocher les cases souhaitées.</t>
    </r>
    <r>
      <rPr>
        <sz val="12"/>
        <color theme="1"/>
        <rFont val="Calibri"/>
        <family val="2"/>
      </rPr>
      <t xml:space="preserve">
Une seule participation est possible: soit taikai individuel, soit par équipe.</t>
    </r>
  </si>
  <si>
    <r>
      <t>Inscription sur place la veille à partir de 17</t>
    </r>
    <r>
      <rPr>
        <sz val="12"/>
        <color indexed="8"/>
        <rFont val="Calibri (Corps)_x0000_"/>
        <family val="0"/>
      </rPr>
      <t>h30 ou le matin du 2 juillet à partir de 8h
Cocher les cases souhaitées.</t>
    </r>
    <r>
      <rPr>
        <sz val="12"/>
        <color theme="1"/>
        <rFont val="Calibri"/>
        <family val="2"/>
      </rPr>
      <t xml:space="preserve">
Préciser dans la case "Inscription" si vous êtes compétiteur, remplaçant ou coach.
Une seule équipe par pays</t>
    </r>
  </si>
  <si>
    <r>
      <t xml:space="preserve">Obtenu le </t>
    </r>
    <r>
      <rPr>
        <b/>
        <sz val="10"/>
        <color indexed="8"/>
        <rFont val="Calibri"/>
        <family val="2"/>
      </rPr>
      <t>JJ/MM/AAAA</t>
    </r>
  </si>
  <si>
    <r>
      <t xml:space="preserve">Date de naissance
</t>
    </r>
    <r>
      <rPr>
        <b/>
        <sz val="10"/>
        <color indexed="8"/>
        <rFont val="Calibri"/>
        <family val="2"/>
      </rPr>
      <t>JJ/MM/AAAA</t>
    </r>
  </si>
  <si>
    <t>déj 28/06 (10,75€)</t>
  </si>
  <si>
    <t>Inscription (60€)</t>
  </si>
  <si>
    <t>dîner 28/6 (10,75€)</t>
  </si>
  <si>
    <t>nuit 28/6 (28,45€)</t>
  </si>
  <si>
    <t>déj 29/6 (10,75€)</t>
  </si>
  <si>
    <t>buffet dînatoire 29/06 (25€)</t>
  </si>
  <si>
    <t>nuit  29/06 (28,45€)</t>
  </si>
  <si>
    <t>déj 30/06 (10,75€)</t>
  </si>
  <si>
    <t>Inscription T1 (25€)</t>
  </si>
  <si>
    <t>dîner 30/6 (10,75€)</t>
  </si>
  <si>
    <t>nuit 30/06 (28,45€)</t>
  </si>
  <si>
    <t>déj 01/07 (10,45€)</t>
  </si>
  <si>
    <t>dîner 01/07 (10,75€)</t>
  </si>
  <si>
    <t>nuit 01/07 (28,45€)</t>
  </si>
  <si>
    <t>déj 02/07 (10,75€)</t>
  </si>
  <si>
    <t>Inscription(60€)</t>
  </si>
  <si>
    <t>dîner 02/07 (10,75€)</t>
  </si>
  <si>
    <t>nuit 02/07 (28,45€)</t>
  </si>
  <si>
    <t>déj 03/07 (10,75€)</t>
  </si>
  <si>
    <t>buffet dînatoire 03/07 (25€)</t>
  </si>
  <si>
    <t>nuit  03/07 (28,45€)</t>
  </si>
  <si>
    <t>déj 04/07 (10,75€)</t>
  </si>
  <si>
    <t>FIN</t>
  </si>
  <si>
    <t>Name</t>
  </si>
  <si>
    <t>Surname</t>
  </si>
  <si>
    <t>Country</t>
  </si>
  <si>
    <r>
      <t xml:space="preserve">Birthdate
</t>
    </r>
    <r>
      <rPr>
        <b/>
        <sz val="10"/>
        <color indexed="8"/>
        <rFont val="Calibri"/>
        <family val="2"/>
      </rPr>
      <t>JJ/MM/AAAA</t>
    </r>
  </si>
  <si>
    <t>Gender</t>
  </si>
  <si>
    <t>Languages understood</t>
  </si>
  <si>
    <r>
      <t xml:space="preserve">Passed on the </t>
    </r>
    <r>
      <rPr>
        <b/>
        <sz val="10"/>
        <color indexed="8"/>
        <rFont val="Calibri"/>
        <family val="2"/>
      </rPr>
      <t>JJ/MM/AAAA</t>
    </r>
  </si>
  <si>
    <t xml:space="preserve"> Shogo title</t>
  </si>
  <si>
    <t>Personal informations</t>
  </si>
  <si>
    <t>lunch 28/06 (10,75€)</t>
  </si>
  <si>
    <t>night 28/6 (28,45€)</t>
  </si>
  <si>
    <t>lunch 29/6 (10,75€)</t>
  </si>
  <si>
    <t>buffet dinner 29/06 (25€)</t>
  </si>
  <si>
    <t>dinner 28/6 (10,75€)</t>
  </si>
  <si>
    <t>night  29/06 (28,45€)</t>
  </si>
  <si>
    <t>lunch 30/06 (10,75€)</t>
  </si>
  <si>
    <t>dinner 30/6 (10,75€)</t>
  </si>
  <si>
    <t>night 30/06 (28,45€)</t>
  </si>
  <si>
    <t>lunch 01/07 (10,45€)</t>
  </si>
  <si>
    <t>dinner 01/07 (10,75€)</t>
  </si>
  <si>
    <t>night 01/07 (28,45€)</t>
  </si>
  <si>
    <t>lunch 02/07 (10,75€)</t>
  </si>
  <si>
    <t>dinner 02/07 (10,75€)</t>
  </si>
  <si>
    <t>night 02/07 (28,45€)</t>
  </si>
  <si>
    <t>lunch 03/07 (10,75€)</t>
  </si>
  <si>
    <t>buffet dinner 03/07 (25€)</t>
  </si>
  <si>
    <t>night  03/07 (28,45€)</t>
  </si>
  <si>
    <t>lunch 04/07 (10,75€)</t>
  </si>
  <si>
    <t>Taikai individual
Thursday 01/07</t>
  </si>
  <si>
    <t>Taikai team
Friday 02/07</t>
  </si>
  <si>
    <t>Registration (60€)</t>
  </si>
  <si>
    <t>Registration T1 (25€)</t>
  </si>
  <si>
    <t>Registration T2</t>
  </si>
  <si>
    <t>Registration(60€)</t>
  </si>
  <si>
    <t>Seminar 1 : Mudan, Shodan, Nidan
Tuesday 29/06 - Wednesday 30/06</t>
  </si>
  <si>
    <t>Seminar 2 : Sandan and above
Saturday 03/07 - Sunday 04/07</t>
  </si>
  <si>
    <t>Flexitarian</t>
  </si>
  <si>
    <t>Nutrition</t>
  </si>
  <si>
    <t>Room type at CREPS</t>
  </si>
  <si>
    <t>roommate(s)
(compulsory if double bed)</t>
  </si>
  <si>
    <t>Buffet for
accompanying 
(only 1 possible companion)</t>
  </si>
  <si>
    <t>Companion name</t>
  </si>
  <si>
    <t>Comments</t>
  </si>
  <si>
    <t>Seminar</t>
  </si>
  <si>
    <t>Payment</t>
  </si>
  <si>
    <t>Accommodation and meals</t>
  </si>
  <si>
    <t>Compliance 
grade 
vs seminar</t>
  </si>
  <si>
    <t>Taikai
compliance</t>
  </si>
  <si>
    <t>Compliance
double bed/
companion mentioned</t>
  </si>
  <si>
    <t>Lunch available the day before seminar 1</t>
  </si>
  <si>
    <t>Seminar 1: Registration takes place the day before 28 June from 4pm or the morning of the first day, from 8am
Check the "Registration" box - check carefully the  grade required
Check the boxes for the desired meals and nights
The dining buffet at 29/06 is the only option that night.</t>
  </si>
  <si>
    <t>Registration on site the day before 30 June from 5:30pm or the morning of 01 July from 8am
Check the desired boxes.
Only one participation is possible: either individual taikai or team.</t>
  </si>
  <si>
    <t>Registration on site the day before from 5:30pm or the morning of 2 July from 8am
Check the desired boxes.
Specify in the "Registration" box if you are a competitor, replacement or coach.
Only one team per country</t>
  </si>
  <si>
    <t>Seminar 2: registration takes place the day before 2 July from 5.30 pm or the morning of 3 July , from 8 am
Check the "Registration" box Attention to grade required
Check the boxes for the desired meals and nights.
The dining buffet at 03/07 is the only option that night.</t>
  </si>
  <si>
    <t>The fee calculation is done automatically according to the checked boxes. Locked cells</t>
  </si>
  <si>
    <t>You can write down your questions and comments here… You can also let us know of your specific requests that we will try to address as much as possible</t>
  </si>
  <si>
    <t>Alert messages will arrive here in case of error of choice of the seminar, choice of 2 taikai, or not indication of the name of the partner in case of choice "double bed"</t>
  </si>
  <si>
    <t>Arriving late (9 pm) on 28/6, no need for dinner. Can I access the CREPS and check-in my room ?</t>
  </si>
  <si>
    <t>Précisez votre régime alimentaire si besoin (texte libre)
Hébergement au CREPS: Chambres à 2 ou 3 lits indiquez éventuellemnt le nom des personnes avec qui vous souhaitez la partager.
Chambre à 1 lit de 120 cm: uniquement pour couples et indication obligatoire du nom du partenaire.
Soirées avec buffet festif (29/06 ;03/07): 1 seul accompagnant est possible (même non kyudoka), son nom est obligatoire dans la case prévue.</t>
  </si>
  <si>
    <t>Indicate vegetarian type if needed (free text)
Accommodation at CREPS: Rooms with 2 or 3 beds indicate the name of the people with whom you want to share it.
Room with 1 double bed of 120 cm: only for couples and compulsory indication of the name of the partner.</t>
  </si>
</sst>
</file>

<file path=xl/styles.xml><?xml version="1.0" encoding="utf-8"?>
<styleSheet xmlns="http://schemas.openxmlformats.org/spreadsheetml/2006/main">
  <numFmts count="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b/>
      <i/>
      <sz val="12"/>
      <color indexed="10"/>
      <name val="Calibri"/>
      <family val="2"/>
    </font>
    <font>
      <sz val="12"/>
      <color indexed="8"/>
      <name val="Calibri (Corps)_x0000_"/>
      <family val="0"/>
    </font>
    <font>
      <sz val="12"/>
      <name val="Calibri"/>
      <family val="2"/>
    </font>
    <font>
      <sz val="12"/>
      <name val="Calibri (Corps)_x0000_"/>
      <family val="0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i/>
      <sz val="11"/>
      <color theme="1"/>
      <name val="Calibri"/>
      <family val="2"/>
    </font>
    <font>
      <b/>
      <sz val="26"/>
      <color theme="1"/>
      <name val="Calibri"/>
      <family val="2"/>
    </font>
    <font>
      <b/>
      <sz val="16"/>
      <color theme="1"/>
      <name val="Calibri"/>
      <family val="2"/>
    </font>
    <font>
      <b/>
      <i/>
      <sz val="12"/>
      <color rgb="FFFF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1B5FF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57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9" borderId="10" xfId="0" applyFont="1" applyFill="1" applyBorder="1" applyAlignment="1">
      <alignment horizontal="center" vertical="center" wrapText="1"/>
    </xf>
    <xf numFmtId="0" fontId="44" fillId="12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9" borderId="13" xfId="0" applyFont="1" applyFill="1" applyBorder="1" applyAlignment="1">
      <alignment horizontal="center" vertical="center" wrapText="1"/>
    </xf>
    <xf numFmtId="0" fontId="44" fillId="12" borderId="14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 wrapText="1"/>
    </xf>
    <xf numFmtId="16" fontId="32" fillId="5" borderId="10" xfId="0" applyNumberFormat="1" applyFont="1" applyFill="1" applyBorder="1" applyAlignment="1">
      <alignment horizontal="center" vertical="center" wrapText="1"/>
    </xf>
    <xf numFmtId="0" fontId="44" fillId="5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9" borderId="10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7" fillId="12" borderId="10" xfId="0" applyFont="1" applyFill="1" applyBorder="1" applyAlignment="1">
      <alignment horizontal="center" vertical="center" wrapText="1"/>
    </xf>
    <xf numFmtId="0" fontId="45" fillId="12" borderId="15" xfId="0" applyFont="1" applyFill="1" applyBorder="1" applyAlignment="1">
      <alignment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36" borderId="13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3" fontId="0" fillId="0" borderId="0" xfId="46" applyFont="1" applyAlignment="1">
      <alignment/>
    </xf>
    <xf numFmtId="2" fontId="0" fillId="0" borderId="0" xfId="0" applyNumberFormat="1" applyFill="1" applyAlignment="1">
      <alignment/>
    </xf>
    <xf numFmtId="43" fontId="46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37" borderId="0" xfId="0" applyFill="1" applyAlignment="1">
      <alignment horizontal="center"/>
    </xf>
    <xf numFmtId="0" fontId="0" fillId="37" borderId="0" xfId="0" applyFill="1" applyAlignment="1" applyProtection="1">
      <alignment/>
      <protection locked="0"/>
    </xf>
    <xf numFmtId="0" fontId="32" fillId="37" borderId="0" xfId="0" applyFont="1" applyFill="1" applyBorder="1" applyAlignment="1" applyProtection="1">
      <alignment horizontal="center" vertical="center" wrapText="1"/>
      <protection locked="0"/>
    </xf>
    <xf numFmtId="14" fontId="0" fillId="37" borderId="0" xfId="0" applyNumberFormat="1" applyFill="1" applyAlignment="1" applyProtection="1">
      <alignment/>
      <protection locked="0"/>
    </xf>
    <xf numFmtId="0" fontId="0" fillId="37" borderId="0" xfId="0" applyFill="1" applyAlignment="1" applyProtection="1">
      <alignment horizontal="center"/>
      <protection locked="0"/>
    </xf>
    <xf numFmtId="43" fontId="0" fillId="37" borderId="0" xfId="46" applyFont="1" applyFill="1" applyAlignment="1">
      <alignment/>
    </xf>
    <xf numFmtId="0" fontId="0" fillId="37" borderId="0" xfId="0" applyFill="1" applyAlignment="1">
      <alignment wrapText="1"/>
    </xf>
    <xf numFmtId="0" fontId="0" fillId="37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1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43" fontId="0" fillId="0" borderId="0" xfId="46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48" fillId="35" borderId="12" xfId="0" applyFont="1" applyFill="1" applyBorder="1" applyAlignment="1">
      <alignment vertical="center" wrapText="1"/>
    </xf>
    <xf numFmtId="0" fontId="48" fillId="35" borderId="16" xfId="0" applyFont="1" applyFill="1" applyBorder="1" applyAlignment="1">
      <alignment vertical="center" wrapText="1"/>
    </xf>
    <xf numFmtId="0" fontId="48" fillId="35" borderId="17" xfId="0" applyFont="1" applyFill="1" applyBorder="1" applyAlignment="1">
      <alignment vertical="center" wrapText="1"/>
    </xf>
    <xf numFmtId="0" fontId="49" fillId="38" borderId="10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9" fillId="39" borderId="15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12" borderId="18" xfId="0" applyFont="1" applyFill="1" applyBorder="1" applyAlignment="1">
      <alignment horizontal="center" vertical="center" wrapText="1"/>
    </xf>
    <xf numFmtId="0" fontId="46" fillId="12" borderId="14" xfId="0" applyFont="1" applyFill="1" applyBorder="1" applyAlignment="1">
      <alignment horizontal="center" vertical="center" wrapText="1"/>
    </xf>
    <xf numFmtId="0" fontId="46" fillId="9" borderId="18" xfId="0" applyFont="1" applyFill="1" applyBorder="1" applyAlignment="1">
      <alignment horizontal="center" vertical="center" wrapText="1"/>
    </xf>
    <xf numFmtId="0" fontId="46" fillId="9" borderId="14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left" wrapText="1"/>
    </xf>
    <xf numFmtId="49" fontId="10" fillId="0" borderId="21" xfId="0" applyNumberFormat="1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left" wrapText="1"/>
    </xf>
    <xf numFmtId="49" fontId="10" fillId="0" borderId="0" xfId="0" applyNumberFormat="1" applyFont="1" applyAlignment="1">
      <alignment horizontal="left" wrapText="1"/>
    </xf>
    <xf numFmtId="49" fontId="10" fillId="0" borderId="22" xfId="0" applyNumberFormat="1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wrapText="1"/>
    </xf>
    <xf numFmtId="49" fontId="0" fillId="0" borderId="20" xfId="0" applyNumberFormat="1" applyFont="1" applyBorder="1" applyAlignment="1">
      <alignment horizontal="left" wrapText="1"/>
    </xf>
    <xf numFmtId="49" fontId="0" fillId="0" borderId="21" xfId="0" applyNumberFormat="1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22" xfId="0" applyNumberFormat="1" applyFont="1" applyBorder="1" applyAlignment="1">
      <alignment horizontal="left" wrapText="1"/>
    </xf>
    <xf numFmtId="49" fontId="0" fillId="0" borderId="17" xfId="0" applyNumberFormat="1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left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V54"/>
  <sheetViews>
    <sheetView zoomScale="80" zoomScaleNormal="80" zoomScalePageLayoutView="0" workbookViewId="0" topLeftCell="A1">
      <selection activeCell="AM1" sqref="AM1:AN65536"/>
    </sheetView>
  </sheetViews>
  <sheetFormatPr defaultColWidth="10.50390625" defaultRowHeight="15.75"/>
  <cols>
    <col min="1" max="1" width="8.00390625" style="16" bestFit="1" customWidth="1"/>
    <col min="2" max="2" width="13.625" style="0" customWidth="1"/>
    <col min="3" max="3" width="16.00390625" style="0" customWidth="1"/>
    <col min="4" max="4" width="10.875" style="23" customWidth="1"/>
    <col min="5" max="5" width="11.00390625" style="0" bestFit="1" customWidth="1"/>
    <col min="6" max="6" width="10.875" style="0" bestFit="1" customWidth="1"/>
    <col min="7" max="7" width="10.625" style="0" customWidth="1"/>
    <col min="8" max="8" width="10.50390625" style="0" bestFit="1" customWidth="1"/>
    <col min="9" max="9" width="11.00390625" style="0" bestFit="1" customWidth="1"/>
    <col min="10" max="10" width="9.00390625" style="0" customWidth="1"/>
    <col min="11" max="11" width="11.00390625" style="0" bestFit="1" customWidth="1"/>
    <col min="12" max="12" width="10.00390625" style="0" bestFit="1" customWidth="1"/>
    <col min="13" max="13" width="9.875" style="0" bestFit="1" customWidth="1"/>
    <col min="14" max="14" width="10.00390625" style="0" customWidth="1"/>
    <col min="15" max="15" width="8.00390625" style="0" bestFit="1" customWidth="1"/>
    <col min="16" max="16" width="8.50390625" style="0" bestFit="1" customWidth="1"/>
    <col min="17" max="17" width="10.375" style="0" bestFit="1" customWidth="1"/>
    <col min="18" max="18" width="9.00390625" style="0" bestFit="1" customWidth="1"/>
    <col min="19" max="19" width="10.00390625" style="0" bestFit="1" customWidth="1"/>
    <col min="20" max="20" width="9.875" style="0" bestFit="1" customWidth="1"/>
    <col min="21" max="21" width="11.00390625" style="0" customWidth="1"/>
    <col min="22" max="22" width="9.00390625" style="0" bestFit="1" customWidth="1"/>
    <col min="23" max="23" width="10.00390625" style="0" bestFit="1" customWidth="1"/>
    <col min="24" max="24" width="10.875" style="0" bestFit="1" customWidth="1"/>
    <col min="25" max="25" width="10.875" style="0" customWidth="1"/>
    <col min="26" max="26" width="10.00390625" style="0" bestFit="1" customWidth="1"/>
    <col min="27" max="27" width="10.875" style="0" bestFit="1" customWidth="1"/>
    <col min="28" max="28" width="10.00390625" style="0" bestFit="1" customWidth="1"/>
    <col min="29" max="29" width="10.00390625" style="0" customWidth="1"/>
    <col min="30" max="30" width="10.50390625" style="0" customWidth="1"/>
    <col min="31" max="31" width="10.375" style="0" bestFit="1" customWidth="1"/>
    <col min="32" max="32" width="9.00390625" style="0" bestFit="1" customWidth="1"/>
    <col min="33" max="33" width="11.00390625" style="0" customWidth="1"/>
    <col min="34" max="34" width="11.00390625" style="0" bestFit="1" customWidth="1"/>
    <col min="35" max="35" width="11.875" style="0" customWidth="1"/>
    <col min="36" max="36" width="14.375" style="0" bestFit="1" customWidth="1"/>
    <col min="37" max="38" width="24.125" style="0" customWidth="1"/>
    <col min="39" max="39" width="15.50390625" style="0" hidden="1" customWidth="1"/>
    <col min="40" max="40" width="18.375" style="0" hidden="1" customWidth="1"/>
    <col min="41" max="41" width="75.00390625" style="0" customWidth="1"/>
    <col min="42" max="42" width="14.50390625" style="0" customWidth="1"/>
    <col min="43" max="44" width="16.875" style="0" customWidth="1"/>
    <col min="45" max="45" width="10.50390625" style="0" customWidth="1"/>
    <col min="46" max="46" width="33.375" style="0" customWidth="1"/>
    <col min="47" max="48" width="25.50390625" style="0" customWidth="1"/>
  </cols>
  <sheetData>
    <row r="1" spans="1:48" s="7" customFormat="1" ht="75" customHeight="1">
      <c r="A1" s="30"/>
      <c r="B1" s="59" t="s">
        <v>35</v>
      </c>
      <c r="C1" s="60"/>
      <c r="D1" s="60"/>
      <c r="E1" s="60"/>
      <c r="F1" s="60"/>
      <c r="G1" s="60"/>
      <c r="H1" s="60"/>
      <c r="I1" s="60"/>
      <c r="J1" s="60"/>
      <c r="K1" s="60"/>
      <c r="L1" s="61"/>
      <c r="M1" s="12"/>
      <c r="N1" s="14" t="s">
        <v>36</v>
      </c>
      <c r="O1" s="63" t="s">
        <v>89</v>
      </c>
      <c r="P1" s="63"/>
      <c r="Q1" s="63"/>
      <c r="R1" s="63"/>
      <c r="S1" s="63"/>
      <c r="T1" s="64"/>
      <c r="U1" s="15" t="s">
        <v>37</v>
      </c>
      <c r="V1" s="71" t="s">
        <v>38</v>
      </c>
      <c r="W1" s="71"/>
      <c r="X1" s="72"/>
      <c r="Y1" s="25" t="s">
        <v>39</v>
      </c>
      <c r="Z1" s="69" t="s">
        <v>41</v>
      </c>
      <c r="AA1" s="69"/>
      <c r="AB1" s="70"/>
      <c r="AC1" s="14" t="s">
        <v>40</v>
      </c>
      <c r="AD1" s="67" t="s">
        <v>90</v>
      </c>
      <c r="AE1" s="67"/>
      <c r="AF1" s="67"/>
      <c r="AG1" s="67"/>
      <c r="AH1" s="67"/>
      <c r="AI1" s="68"/>
      <c r="AJ1" s="73" t="s">
        <v>34</v>
      </c>
      <c r="AK1" s="74"/>
      <c r="AL1" s="74"/>
      <c r="AM1" s="54"/>
      <c r="AN1" s="55"/>
      <c r="AO1" s="62" t="s">
        <v>50</v>
      </c>
      <c r="AP1" s="65" t="s">
        <v>43</v>
      </c>
      <c r="AQ1" s="66"/>
      <c r="AR1" s="66"/>
      <c r="AS1" s="66"/>
      <c r="AT1" s="57" t="s">
        <v>53</v>
      </c>
      <c r="AU1" s="57" t="s">
        <v>54</v>
      </c>
      <c r="AV1" s="57" t="s">
        <v>55</v>
      </c>
    </row>
    <row r="2" spans="1:48" ht="79.5">
      <c r="A2" s="30" t="s">
        <v>0</v>
      </c>
      <c r="B2" s="10" t="s">
        <v>1</v>
      </c>
      <c r="C2" s="10" t="s">
        <v>2</v>
      </c>
      <c r="D2" s="10" t="s">
        <v>3</v>
      </c>
      <c r="E2" s="21" t="s">
        <v>99</v>
      </c>
      <c r="F2" s="10" t="s">
        <v>4</v>
      </c>
      <c r="G2" s="10" t="s">
        <v>59</v>
      </c>
      <c r="H2" s="10" t="s">
        <v>5</v>
      </c>
      <c r="I2" s="10" t="s">
        <v>98</v>
      </c>
      <c r="J2" s="10" t="s">
        <v>6</v>
      </c>
      <c r="K2" s="10" t="s">
        <v>98</v>
      </c>
      <c r="L2" s="11" t="s">
        <v>7</v>
      </c>
      <c r="M2" s="13" t="s">
        <v>100</v>
      </c>
      <c r="N2" s="19" t="s">
        <v>101</v>
      </c>
      <c r="O2" s="1" t="s">
        <v>102</v>
      </c>
      <c r="P2" s="1" t="s">
        <v>103</v>
      </c>
      <c r="Q2" s="1" t="s">
        <v>104</v>
      </c>
      <c r="R2" s="1" t="s">
        <v>105</v>
      </c>
      <c r="S2" s="1" t="s">
        <v>106</v>
      </c>
      <c r="T2" s="1" t="s">
        <v>107</v>
      </c>
      <c r="U2" s="20" t="s">
        <v>108</v>
      </c>
      <c r="V2" s="2" t="s">
        <v>109</v>
      </c>
      <c r="W2" s="2" t="s">
        <v>110</v>
      </c>
      <c r="X2" s="8" t="s">
        <v>111</v>
      </c>
      <c r="Y2" s="24" t="s">
        <v>21</v>
      </c>
      <c r="Z2" s="9" t="s">
        <v>112</v>
      </c>
      <c r="AA2" s="3" t="s">
        <v>113</v>
      </c>
      <c r="AB2" s="3" t="s">
        <v>114</v>
      </c>
      <c r="AC2" s="19" t="s">
        <v>115</v>
      </c>
      <c r="AD2" s="1" t="s">
        <v>116</v>
      </c>
      <c r="AE2" s="1" t="s">
        <v>117</v>
      </c>
      <c r="AF2" s="4" t="s">
        <v>118</v>
      </c>
      <c r="AG2" s="6" t="s">
        <v>119</v>
      </c>
      <c r="AH2" s="5" t="s">
        <v>120</v>
      </c>
      <c r="AI2" s="5" t="s">
        <v>121</v>
      </c>
      <c r="AJ2" s="26" t="s">
        <v>45</v>
      </c>
      <c r="AK2" s="26" t="s">
        <v>11</v>
      </c>
      <c r="AL2" s="26" t="s">
        <v>76</v>
      </c>
      <c r="AM2" s="26" t="s">
        <v>52</v>
      </c>
      <c r="AN2" s="26" t="s">
        <v>49</v>
      </c>
      <c r="AO2" s="62"/>
      <c r="AP2" s="27" t="s">
        <v>75</v>
      </c>
      <c r="AQ2" s="27" t="s">
        <v>74</v>
      </c>
      <c r="AR2" s="27" t="s">
        <v>73</v>
      </c>
      <c r="AS2" s="29" t="s">
        <v>44</v>
      </c>
      <c r="AT2" s="58"/>
      <c r="AU2" s="58"/>
      <c r="AV2" s="58"/>
    </row>
    <row r="3" spans="1:48" ht="20.25" customHeight="1">
      <c r="A3" s="16">
        <v>1</v>
      </c>
      <c r="B3" s="34" t="s">
        <v>86</v>
      </c>
      <c r="C3" s="34" t="s">
        <v>60</v>
      </c>
      <c r="D3" s="35" t="s">
        <v>122</v>
      </c>
      <c r="E3" s="36">
        <v>35992</v>
      </c>
      <c r="F3" s="34" t="s">
        <v>62</v>
      </c>
      <c r="G3" s="34" t="s">
        <v>87</v>
      </c>
      <c r="H3" s="34" t="s">
        <v>61</v>
      </c>
      <c r="I3" s="36">
        <v>41255</v>
      </c>
      <c r="J3" s="34"/>
      <c r="K3" s="36">
        <v>32658</v>
      </c>
      <c r="L3" s="37" t="s">
        <v>51</v>
      </c>
      <c r="M3" s="37"/>
      <c r="N3" s="37" t="s">
        <v>51</v>
      </c>
      <c r="O3" s="37"/>
      <c r="P3" s="37" t="s">
        <v>51</v>
      </c>
      <c r="Q3" s="37" t="s">
        <v>51</v>
      </c>
      <c r="R3" s="37" t="s">
        <v>51</v>
      </c>
      <c r="S3" s="37" t="s">
        <v>51</v>
      </c>
      <c r="T3" s="37" t="s">
        <v>51</v>
      </c>
      <c r="U3" s="37" t="s">
        <v>51</v>
      </c>
      <c r="V3" s="37" t="s">
        <v>51</v>
      </c>
      <c r="W3" s="37" t="s">
        <v>51</v>
      </c>
      <c r="X3" s="37" t="s">
        <v>51</v>
      </c>
      <c r="Y3" s="37"/>
      <c r="Z3" s="37" t="s">
        <v>51</v>
      </c>
      <c r="AA3" s="37" t="s">
        <v>51</v>
      </c>
      <c r="AB3" s="37"/>
      <c r="AC3" s="37"/>
      <c r="AD3" s="37"/>
      <c r="AE3" s="37"/>
      <c r="AF3" s="37"/>
      <c r="AG3" s="37"/>
      <c r="AH3" s="37"/>
      <c r="AI3" s="37"/>
      <c r="AJ3" s="34" t="s">
        <v>88</v>
      </c>
      <c r="AK3" s="34" t="s">
        <v>84</v>
      </c>
      <c r="AL3" s="34"/>
      <c r="AM3" s="37"/>
      <c r="AN3" s="34"/>
      <c r="AO3" s="34"/>
      <c r="AP3" s="31">
        <f>IF(N3=oui,'Tarifs &amp; picklists'!$B$4,IF(AC3=oui,'Tarifs &amp; picklists'!$B$4,""))</f>
        <v>60</v>
      </c>
      <c r="AQ3" s="31">
        <f>IF(U3=oui,'Tarifs &amp; picklists'!$B$5,"")</f>
        <v>25</v>
      </c>
      <c r="AR3" s="31">
        <f>(IF(M3=oui,repas,0))+(IF(O3=oui,repas,0))+(IF(P3=oui,nuit,0))+(IF(Q3=oui,repas,0))+(IF(R3=oui,buffet,0))+(IF(S3=oui,nuit,0))+(IF(T3=oui,repas,0))+(IF(V3=oui,repas,0))+(IF(W3=oui,nuit,0))+(IF(X3=oui,repas,0))+(IF(Z3=oui,repas,0))+(IF(AA3=oui,nuit,0))+(IF(AB3=oui,repas,0))+(IF(AD3=oui,repas,0))+(IF(AE3=oui,nuit,0))+(IF(AF3=oui,repas,0))+(IF(AG3=oui,buffet,0))+(IF(AH3=oui,nuit,0))+(IF(AI3=oui,repas,0))+(IF(AM3=oui,buffet,0))</f>
        <v>192.54999999999998</v>
      </c>
      <c r="AS3" s="31">
        <f>SUM(AP3:AR3)</f>
        <v>277.54999999999995</v>
      </c>
      <c r="AT3" s="28" t="str">
        <f aca="true" t="shared" si="0" ref="AT3:AT50">#VALUE!</f>
        <v>OK</v>
      </c>
      <c r="AU3" t="str">
        <f>IF(ISBLANK(B3),"",IF(AND(U3=oui,Y3="competiteur"),"Sélectionnez un seul taikai SVP","OK"))</f>
        <v>OK</v>
      </c>
      <c r="AV3" t="str">
        <f>IF(ISBLANK(B3),"",IF(AND(AK3="lit double (120cm) partagé",AL3=""),"Indiquer partenaire de couchage SVP","OK"))</f>
        <v>OK</v>
      </c>
    </row>
    <row r="4" spans="1:48" ht="15.75" customHeight="1">
      <c r="A4" s="38">
        <v>2</v>
      </c>
      <c r="B4" s="39"/>
      <c r="C4" s="39"/>
      <c r="D4" s="40"/>
      <c r="E4" s="41"/>
      <c r="F4" s="39"/>
      <c r="G4" s="39"/>
      <c r="H4" s="39"/>
      <c r="I4" s="41"/>
      <c r="J4" s="39"/>
      <c r="K4" s="41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39"/>
      <c r="AK4" s="39"/>
      <c r="AL4" s="39"/>
      <c r="AM4" s="42"/>
      <c r="AN4" s="39"/>
      <c r="AO4" s="39"/>
      <c r="AP4" s="43">
        <f>IF(N4=oui,'Tarifs &amp; picklists'!$B$4,IF(AC4=oui,'Tarifs &amp; picklists'!$B$4,""))</f>
      </c>
      <c r="AQ4" s="43">
        <f>IF(U4=oui,'Tarifs &amp; picklists'!$B$5,"")</f>
      </c>
      <c r="AR4" s="43">
        <f aca="true" t="shared" si="1" ref="AR4:AR51">(IF(M4=oui,repas,0))+(IF(O4=oui,repas,0))+(IF(P4=oui,nuit,0))+(IF(Q4=oui,repas,0))+(IF(R4=oui,buffet,0))+(IF(S4=oui,nuit,0))+(IF(T4=oui,repas,0))+(IF(V4=oui,repas,0))+(IF(W4=oui,nuit,0))+(IF(X4=oui,repas,0))+(IF(Z4=oui,repas,0))+(IF(AA4=oui,nuit,0))+(IF(AB4=oui,repas,0))+(IF(AD4=oui,repas,0))+(IF(AE4=oui,nuit,0))+(IF(AF4=oui,repas,0))+(IF(AG4=oui,buffet,0))+(IF(AH4=oui,nuit,0))+(IF(AI4=oui,repas,0))+(IF(AM4=oui,buffet,0))</f>
        <v>0</v>
      </c>
      <c r="AS4" s="43">
        <f aca="true" t="shared" si="2" ref="AS4:AS51">SUM(AP4:AR4)</f>
        <v>0</v>
      </c>
      <c r="AT4" s="44">
        <f>#VALUE!</f>
      </c>
      <c r="AU4" s="45">
        <f aca="true" t="shared" si="3" ref="AU4:AU51">IF(ISBLANK(B4),"",IF(AND(U4=oui,Y4="competiteur"),"Sélectionnez un seul taikai SVP","OK"))</f>
      </c>
      <c r="AV4" s="45">
        <f aca="true" t="shared" si="4" ref="AV4:AV51">IF(ISBLANK(B4),"",IF(AND(AK4="lit double (120cm) partagé",AL4=""),"Indiquer partenaire de couchage SVP","OK"))</f>
      </c>
    </row>
    <row r="5" spans="1:48" ht="15.75" customHeight="1">
      <c r="A5" s="16">
        <v>3</v>
      </c>
      <c r="B5" s="34"/>
      <c r="C5" s="34"/>
      <c r="D5" s="35"/>
      <c r="E5" s="36"/>
      <c r="F5" s="34"/>
      <c r="G5" s="34"/>
      <c r="H5" s="34"/>
      <c r="I5" s="36"/>
      <c r="J5" s="34"/>
      <c r="K5" s="36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4"/>
      <c r="AK5" s="34"/>
      <c r="AL5" s="34"/>
      <c r="AM5" s="37"/>
      <c r="AN5" s="34"/>
      <c r="AO5" s="34"/>
      <c r="AP5" s="31">
        <f>IF(N5=oui,'Tarifs &amp; picklists'!$B$4,IF(AC5=oui,'Tarifs &amp; picklists'!$B$4,""))</f>
      </c>
      <c r="AQ5" s="31">
        <f>IF(U5=oui,'Tarifs &amp; picklists'!$B$5,"")</f>
      </c>
      <c r="AR5" s="31">
        <f t="shared" si="1"/>
        <v>0</v>
      </c>
      <c r="AS5" s="31">
        <f t="shared" si="2"/>
        <v>0</v>
      </c>
      <c r="AT5" s="28">
        <f>#VALUE!</f>
      </c>
      <c r="AU5">
        <f t="shared" si="3"/>
      </c>
      <c r="AV5">
        <f t="shared" si="4"/>
      </c>
    </row>
    <row r="6" spans="1:48" ht="15.75" customHeight="1">
      <c r="A6" s="38">
        <v>4</v>
      </c>
      <c r="B6" s="39"/>
      <c r="C6" s="39"/>
      <c r="D6" s="40"/>
      <c r="E6" s="41"/>
      <c r="F6" s="39"/>
      <c r="G6" s="39"/>
      <c r="H6" s="39"/>
      <c r="I6" s="41"/>
      <c r="J6" s="39"/>
      <c r="K6" s="4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39"/>
      <c r="AK6" s="39"/>
      <c r="AL6" s="39"/>
      <c r="AM6" s="42"/>
      <c r="AN6" s="39"/>
      <c r="AO6" s="39"/>
      <c r="AP6" s="43">
        <f>IF(N6=oui,'Tarifs &amp; picklists'!$B$4,IF(AC6=oui,'Tarifs &amp; picklists'!$B$4,""))</f>
      </c>
      <c r="AQ6" s="43">
        <f>IF(U6=oui,'Tarifs &amp; picklists'!$B$5,"")</f>
      </c>
      <c r="AR6" s="43">
        <f>(IF(M6=oui,repas,0))+(IF(O6=oui,repas,0))+(IF(P6=oui,nuit,0))+(IF(Q6=oui,repas,0))+(IF(R6=oui,buffet,0))+(IF(S6=oui,nuit,0))+(IF(T6=oui,repas,0))+(IF(V6=oui,repas,0))+(IF(W6=oui,nuit,0))+(IF(X6=oui,repas,0))+(IF(Z6=oui,repas,0))+(IF(AA6=oui,nuit,0))+(IF(AB6=oui,repas,0))+(IF(AD6=oui,repas,0))+(IF(AE6=oui,nuit,0))+(IF(AF6=oui,repas,0))+(IF(AG6=oui,buffet,0))+(IF(AH6=oui,nuit,0))+(IF(AI6=oui,repas,0))+(IF(AM6=oui,buffet,0))</f>
        <v>0</v>
      </c>
      <c r="AS6" s="43">
        <f>SUM(AP6:AR6)</f>
        <v>0</v>
      </c>
      <c r="AT6" s="44">
        <f>#VALUE!</f>
      </c>
      <c r="AU6" s="45">
        <f>IF(ISBLANK(B6),"",IF(AND(U6=oui,Y6="competiteur"),"Sélectionnez un seul taikai SVP","OK"))</f>
      </c>
      <c r="AV6" s="45">
        <f>IF(ISBLANK(B6),"",IF(AND(AK6="lit double (120cm) partagé",AL6=""),"Indiquer partenaire de couchage SVP","OK"))</f>
      </c>
    </row>
    <row r="7" spans="1:48" ht="15.75" customHeight="1">
      <c r="A7" s="16">
        <v>5</v>
      </c>
      <c r="B7" s="34"/>
      <c r="C7" s="34"/>
      <c r="D7" s="35"/>
      <c r="E7" s="36"/>
      <c r="F7" s="34"/>
      <c r="G7" s="34"/>
      <c r="H7" s="34"/>
      <c r="I7" s="36"/>
      <c r="J7" s="34"/>
      <c r="K7" s="36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4"/>
      <c r="AK7" s="34"/>
      <c r="AL7" s="34"/>
      <c r="AM7" s="37"/>
      <c r="AN7" s="34"/>
      <c r="AO7" s="34"/>
      <c r="AP7" s="31">
        <f>IF(N7=oui,'Tarifs &amp; picklists'!$B$4,IF(AC7=oui,'Tarifs &amp; picklists'!$B$4,""))</f>
      </c>
      <c r="AQ7" s="31">
        <f>IF(U7=oui,'Tarifs &amp; picklists'!$B$5,"")</f>
      </c>
      <c r="AR7" s="31">
        <f t="shared" si="1"/>
        <v>0</v>
      </c>
      <c r="AS7" s="31">
        <f t="shared" si="2"/>
        <v>0</v>
      </c>
      <c r="AT7" s="28">
        <f>#VALUE!</f>
      </c>
      <c r="AU7">
        <f t="shared" si="3"/>
      </c>
      <c r="AV7">
        <f t="shared" si="4"/>
      </c>
    </row>
    <row r="8" spans="1:48" ht="15.75" customHeight="1">
      <c r="A8" s="38">
        <v>6</v>
      </c>
      <c r="B8" s="39"/>
      <c r="C8" s="39"/>
      <c r="D8" s="40"/>
      <c r="E8" s="41"/>
      <c r="F8" s="39"/>
      <c r="G8" s="39"/>
      <c r="H8" s="39"/>
      <c r="I8" s="41"/>
      <c r="J8" s="39"/>
      <c r="K8" s="4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39"/>
      <c r="AK8" s="39"/>
      <c r="AL8" s="39"/>
      <c r="AM8" s="42"/>
      <c r="AN8" s="39"/>
      <c r="AO8" s="39"/>
      <c r="AP8" s="43">
        <f>IF(N8=oui,'Tarifs &amp; picklists'!$B$4,IF(AC8=oui,'Tarifs &amp; picklists'!$B$4,""))</f>
      </c>
      <c r="AQ8" s="43">
        <f>IF(U8=oui,'Tarifs &amp; picklists'!$B$5,"")</f>
      </c>
      <c r="AR8" s="43">
        <f t="shared" si="1"/>
        <v>0</v>
      </c>
      <c r="AS8" s="43">
        <f t="shared" si="2"/>
        <v>0</v>
      </c>
      <c r="AT8" s="44">
        <f>#VALUE!</f>
      </c>
      <c r="AU8" s="45">
        <f t="shared" si="3"/>
      </c>
      <c r="AV8" s="45">
        <f t="shared" si="4"/>
      </c>
    </row>
    <row r="9" spans="1:48" ht="15.75" customHeight="1">
      <c r="A9" s="16">
        <v>7</v>
      </c>
      <c r="B9" s="34"/>
      <c r="C9" s="34"/>
      <c r="D9" s="35"/>
      <c r="E9" s="36"/>
      <c r="F9" s="34"/>
      <c r="G9" s="34"/>
      <c r="H9" s="34"/>
      <c r="I9" s="36"/>
      <c r="J9" s="34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4"/>
      <c r="AK9" s="34"/>
      <c r="AL9" s="34"/>
      <c r="AM9" s="37"/>
      <c r="AN9" s="34"/>
      <c r="AO9" s="34"/>
      <c r="AP9" s="31">
        <f>IF(N9=oui,'Tarifs &amp; picklists'!$B$4,IF(AC9=oui,'Tarifs &amp; picklists'!$B$4,""))</f>
      </c>
      <c r="AQ9" s="31">
        <f>IF(U9=oui,'Tarifs &amp; picklists'!$B$5,"")</f>
      </c>
      <c r="AR9" s="31">
        <f t="shared" si="1"/>
        <v>0</v>
      </c>
      <c r="AS9" s="31">
        <f t="shared" si="2"/>
        <v>0</v>
      </c>
      <c r="AT9" s="28">
        <f>#VALUE!</f>
      </c>
      <c r="AU9">
        <f t="shared" si="3"/>
      </c>
      <c r="AV9">
        <f t="shared" si="4"/>
      </c>
    </row>
    <row r="10" spans="1:48" ht="15.75" customHeight="1">
      <c r="A10" s="38">
        <v>8</v>
      </c>
      <c r="B10" s="39"/>
      <c r="C10" s="39"/>
      <c r="D10" s="40"/>
      <c r="E10" s="41"/>
      <c r="F10" s="39"/>
      <c r="G10" s="39"/>
      <c r="H10" s="39"/>
      <c r="I10" s="41"/>
      <c r="J10" s="39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39"/>
      <c r="AK10" s="39"/>
      <c r="AL10" s="39"/>
      <c r="AM10" s="42"/>
      <c r="AN10" s="39"/>
      <c r="AO10" s="39"/>
      <c r="AP10" s="43">
        <f>IF(N10=oui,'Tarifs &amp; picklists'!$B$4,IF(AC10=oui,'Tarifs &amp; picklists'!$B$4,""))</f>
      </c>
      <c r="AQ10" s="43">
        <f>IF(U10=oui,'Tarifs &amp; picklists'!$B$5,"")</f>
      </c>
      <c r="AR10" s="43">
        <f t="shared" si="1"/>
        <v>0</v>
      </c>
      <c r="AS10" s="43">
        <f t="shared" si="2"/>
        <v>0</v>
      </c>
      <c r="AT10" s="44">
        <f>#VALUE!</f>
      </c>
      <c r="AU10" s="45">
        <f t="shared" si="3"/>
      </c>
      <c r="AV10" s="45">
        <f t="shared" si="4"/>
      </c>
    </row>
    <row r="11" spans="1:48" ht="15.75" customHeight="1">
      <c r="A11" s="16">
        <v>9</v>
      </c>
      <c r="B11" s="34"/>
      <c r="C11" s="34"/>
      <c r="D11" s="35"/>
      <c r="E11" s="36"/>
      <c r="F11" s="34"/>
      <c r="G11" s="34"/>
      <c r="H11" s="34"/>
      <c r="I11" s="36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4"/>
      <c r="AK11" s="34"/>
      <c r="AL11" s="34"/>
      <c r="AM11" s="37"/>
      <c r="AN11" s="34"/>
      <c r="AO11" s="34"/>
      <c r="AP11" s="31">
        <f>IF(N11=oui,'Tarifs &amp; picklists'!$B$4,IF(AC11=oui,'Tarifs &amp; picklists'!$B$4,""))</f>
      </c>
      <c r="AQ11" s="31">
        <f>IF(U11=oui,'Tarifs &amp; picklists'!$B$5,"")</f>
      </c>
      <c r="AR11" s="31">
        <f t="shared" si="1"/>
        <v>0</v>
      </c>
      <c r="AS11" s="31">
        <f t="shared" si="2"/>
        <v>0</v>
      </c>
      <c r="AT11" s="28">
        <f>#VALUE!</f>
      </c>
      <c r="AU11">
        <f t="shared" si="3"/>
      </c>
      <c r="AV11">
        <f t="shared" si="4"/>
      </c>
    </row>
    <row r="12" spans="1:48" ht="15.75" customHeight="1">
      <c r="A12" s="38">
        <v>10</v>
      </c>
      <c r="B12" s="39"/>
      <c r="C12" s="39"/>
      <c r="D12" s="40"/>
      <c r="E12" s="41"/>
      <c r="F12" s="39"/>
      <c r="G12" s="39"/>
      <c r="H12" s="39"/>
      <c r="I12" s="41"/>
      <c r="J12" s="39"/>
      <c r="K12" s="4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39"/>
      <c r="AK12" s="39"/>
      <c r="AL12" s="39"/>
      <c r="AM12" s="42"/>
      <c r="AN12" s="39"/>
      <c r="AO12" s="39"/>
      <c r="AP12" s="43">
        <f>IF(N12=oui,'Tarifs &amp; picklists'!$B$4,IF(AC12=oui,'Tarifs &amp; picklists'!$B$4,""))</f>
      </c>
      <c r="AQ12" s="43">
        <f>IF(U12=oui,'Tarifs &amp; picklists'!$B$5,"")</f>
      </c>
      <c r="AR12" s="43">
        <f t="shared" si="1"/>
        <v>0</v>
      </c>
      <c r="AS12" s="43">
        <f t="shared" si="2"/>
        <v>0</v>
      </c>
      <c r="AT12" s="44">
        <f>#VALUE!</f>
      </c>
      <c r="AU12" s="45">
        <f t="shared" si="3"/>
      </c>
      <c r="AV12" s="45">
        <f t="shared" si="4"/>
      </c>
    </row>
    <row r="13" spans="1:48" ht="15.75" customHeight="1">
      <c r="A13" s="16">
        <v>11</v>
      </c>
      <c r="B13" s="34"/>
      <c r="C13" s="34"/>
      <c r="D13" s="35"/>
      <c r="E13" s="36"/>
      <c r="F13" s="34"/>
      <c r="G13" s="34"/>
      <c r="H13" s="34"/>
      <c r="I13" s="36"/>
      <c r="J13" s="34"/>
      <c r="K13" s="3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4"/>
      <c r="AK13" s="34"/>
      <c r="AL13" s="34"/>
      <c r="AM13" s="37"/>
      <c r="AN13" s="34"/>
      <c r="AO13" s="34"/>
      <c r="AP13" s="31">
        <f>IF(N13=oui,'Tarifs &amp; picklists'!$B$4,IF(AC13=oui,'Tarifs &amp; picklists'!$B$4,""))</f>
      </c>
      <c r="AQ13" s="31">
        <f>IF(U13=oui,'Tarifs &amp; picklists'!$B$5,"")</f>
      </c>
      <c r="AR13" s="31">
        <f t="shared" si="1"/>
        <v>0</v>
      </c>
      <c r="AS13" s="31">
        <f t="shared" si="2"/>
        <v>0</v>
      </c>
      <c r="AT13" s="28">
        <f>#VALUE!</f>
      </c>
      <c r="AU13">
        <f t="shared" si="3"/>
      </c>
      <c r="AV13">
        <f t="shared" si="4"/>
      </c>
    </row>
    <row r="14" spans="1:48" ht="15.75" customHeight="1">
      <c r="A14" s="38">
        <v>12</v>
      </c>
      <c r="B14" s="39"/>
      <c r="C14" s="39"/>
      <c r="D14" s="40"/>
      <c r="E14" s="41"/>
      <c r="F14" s="39"/>
      <c r="G14" s="39"/>
      <c r="H14" s="39"/>
      <c r="I14" s="41"/>
      <c r="J14" s="39"/>
      <c r="K14" s="41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39"/>
      <c r="AK14" s="39"/>
      <c r="AL14" s="39"/>
      <c r="AM14" s="42"/>
      <c r="AN14" s="39"/>
      <c r="AO14" s="39"/>
      <c r="AP14" s="43">
        <f>IF(N14=oui,'Tarifs &amp; picklists'!$B$4,IF(AC14=oui,'Tarifs &amp; picklists'!$B$4,""))</f>
      </c>
      <c r="AQ14" s="43">
        <f>IF(U14=oui,'Tarifs &amp; picklists'!$B$5,"")</f>
      </c>
      <c r="AR14" s="43">
        <f t="shared" si="1"/>
        <v>0</v>
      </c>
      <c r="AS14" s="43">
        <f t="shared" si="2"/>
        <v>0</v>
      </c>
      <c r="AT14" s="44">
        <f>#VALUE!</f>
      </c>
      <c r="AU14" s="45">
        <f t="shared" si="3"/>
      </c>
      <c r="AV14" s="45">
        <f t="shared" si="4"/>
      </c>
    </row>
    <row r="15" spans="1:48" ht="15.75" customHeight="1">
      <c r="A15" s="16">
        <v>13</v>
      </c>
      <c r="B15" s="34"/>
      <c r="C15" s="34"/>
      <c r="D15" s="35"/>
      <c r="E15" s="36"/>
      <c r="F15" s="34"/>
      <c r="G15" s="34"/>
      <c r="H15" s="34"/>
      <c r="I15" s="36"/>
      <c r="J15" s="34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4"/>
      <c r="AK15" s="34"/>
      <c r="AL15" s="34"/>
      <c r="AM15" s="37"/>
      <c r="AN15" s="34"/>
      <c r="AO15" s="34"/>
      <c r="AP15" s="31">
        <f>IF(N15=oui,'Tarifs &amp; picklists'!$B$4,IF(AC15=oui,'Tarifs &amp; picklists'!$B$4,""))</f>
      </c>
      <c r="AQ15" s="31">
        <f>IF(U15=oui,'Tarifs &amp; picklists'!$B$5,"")</f>
      </c>
      <c r="AR15" s="31">
        <f t="shared" si="1"/>
        <v>0</v>
      </c>
      <c r="AS15" s="31">
        <f t="shared" si="2"/>
        <v>0</v>
      </c>
      <c r="AT15" s="28">
        <f>#VALUE!</f>
      </c>
      <c r="AU15">
        <f t="shared" si="3"/>
      </c>
      <c r="AV15">
        <f t="shared" si="4"/>
      </c>
    </row>
    <row r="16" spans="1:48" ht="15.75" customHeight="1">
      <c r="A16" s="38">
        <v>14</v>
      </c>
      <c r="B16" s="39"/>
      <c r="C16" s="39"/>
      <c r="D16" s="40"/>
      <c r="E16" s="41"/>
      <c r="F16" s="39"/>
      <c r="G16" s="39"/>
      <c r="H16" s="39"/>
      <c r="I16" s="41"/>
      <c r="J16" s="39"/>
      <c r="K16" s="41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39"/>
      <c r="AK16" s="39"/>
      <c r="AL16" s="39"/>
      <c r="AM16" s="42"/>
      <c r="AN16" s="39"/>
      <c r="AO16" s="39"/>
      <c r="AP16" s="43">
        <f>IF(N16=oui,'Tarifs &amp; picklists'!$B$4,IF(AC16=oui,'Tarifs &amp; picklists'!$B$4,""))</f>
      </c>
      <c r="AQ16" s="43">
        <f>IF(U16=oui,'Tarifs &amp; picklists'!$B$5,"")</f>
      </c>
      <c r="AR16" s="43">
        <f t="shared" si="1"/>
        <v>0</v>
      </c>
      <c r="AS16" s="43">
        <f t="shared" si="2"/>
        <v>0</v>
      </c>
      <c r="AT16" s="44">
        <f>#VALUE!</f>
      </c>
      <c r="AU16" s="45">
        <f t="shared" si="3"/>
      </c>
      <c r="AV16" s="45">
        <f t="shared" si="4"/>
      </c>
    </row>
    <row r="17" spans="1:48" ht="15.75" customHeight="1">
      <c r="A17" s="16">
        <v>15</v>
      </c>
      <c r="B17" s="34"/>
      <c r="C17" s="34"/>
      <c r="D17" s="35"/>
      <c r="E17" s="36"/>
      <c r="F17" s="34"/>
      <c r="G17" s="34"/>
      <c r="H17" s="34"/>
      <c r="I17" s="36"/>
      <c r="J17" s="34"/>
      <c r="K17" s="3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4"/>
      <c r="AK17" s="34"/>
      <c r="AL17" s="34"/>
      <c r="AM17" s="37"/>
      <c r="AN17" s="34"/>
      <c r="AO17" s="34"/>
      <c r="AP17" s="31">
        <f>IF(N17=oui,'Tarifs &amp; picklists'!$B$4,IF(AC17=oui,'Tarifs &amp; picklists'!$B$4,""))</f>
      </c>
      <c r="AQ17" s="31">
        <f>IF(U17=oui,'Tarifs &amp; picklists'!$B$5,"")</f>
      </c>
      <c r="AR17" s="31">
        <f t="shared" si="1"/>
        <v>0</v>
      </c>
      <c r="AS17" s="31">
        <f t="shared" si="2"/>
        <v>0</v>
      </c>
      <c r="AT17" s="28">
        <f>#VALUE!</f>
      </c>
      <c r="AU17">
        <f t="shared" si="3"/>
      </c>
      <c r="AV17">
        <f t="shared" si="4"/>
      </c>
    </row>
    <row r="18" spans="1:48" ht="15.75" customHeight="1">
      <c r="A18" s="38">
        <v>16</v>
      </c>
      <c r="B18" s="39"/>
      <c r="C18" s="39"/>
      <c r="D18" s="40"/>
      <c r="E18" s="41"/>
      <c r="F18" s="39"/>
      <c r="G18" s="39"/>
      <c r="H18" s="39"/>
      <c r="I18" s="41"/>
      <c r="J18" s="39"/>
      <c r="K18" s="41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39"/>
      <c r="AK18" s="39"/>
      <c r="AL18" s="39"/>
      <c r="AM18" s="42"/>
      <c r="AN18" s="39"/>
      <c r="AO18" s="39"/>
      <c r="AP18" s="43">
        <f>IF(N18=oui,'Tarifs &amp; picklists'!$B$4,IF(AC18=oui,'Tarifs &amp; picklists'!$B$4,""))</f>
      </c>
      <c r="AQ18" s="43">
        <f>IF(U18=oui,'Tarifs &amp; picklists'!$B$5,"")</f>
      </c>
      <c r="AR18" s="43">
        <f t="shared" si="1"/>
        <v>0</v>
      </c>
      <c r="AS18" s="43">
        <f t="shared" si="2"/>
        <v>0</v>
      </c>
      <c r="AT18" s="44">
        <f>#VALUE!</f>
      </c>
      <c r="AU18" s="45">
        <f t="shared" si="3"/>
      </c>
      <c r="AV18" s="45">
        <f t="shared" si="4"/>
      </c>
    </row>
    <row r="19" spans="1:48" ht="15.75" customHeight="1">
      <c r="A19" s="16">
        <v>17</v>
      </c>
      <c r="B19" s="34"/>
      <c r="C19" s="34"/>
      <c r="D19" s="35"/>
      <c r="E19" s="36"/>
      <c r="F19" s="34"/>
      <c r="G19" s="34"/>
      <c r="H19" s="34"/>
      <c r="I19" s="36"/>
      <c r="J19" s="34"/>
      <c r="K19" s="3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4"/>
      <c r="AK19" s="34"/>
      <c r="AL19" s="34"/>
      <c r="AM19" s="37"/>
      <c r="AN19" s="34"/>
      <c r="AO19" s="34"/>
      <c r="AP19" s="31">
        <f>IF(N19=oui,'Tarifs &amp; picklists'!$B$4,IF(AC19=oui,'Tarifs &amp; picklists'!$B$4,""))</f>
      </c>
      <c r="AQ19" s="31">
        <f>IF(U19=oui,'Tarifs &amp; picklists'!$B$5,"")</f>
      </c>
      <c r="AR19" s="31">
        <f t="shared" si="1"/>
        <v>0</v>
      </c>
      <c r="AS19" s="31">
        <f t="shared" si="2"/>
        <v>0</v>
      </c>
      <c r="AT19" s="28">
        <f>#VALUE!</f>
      </c>
      <c r="AU19">
        <f t="shared" si="3"/>
      </c>
      <c r="AV19">
        <f t="shared" si="4"/>
      </c>
    </row>
    <row r="20" spans="1:48" ht="15.75" customHeight="1">
      <c r="A20" s="38">
        <v>18</v>
      </c>
      <c r="B20" s="39"/>
      <c r="C20" s="39"/>
      <c r="D20" s="40"/>
      <c r="E20" s="41"/>
      <c r="F20" s="39"/>
      <c r="G20" s="39"/>
      <c r="H20" s="39"/>
      <c r="I20" s="41"/>
      <c r="J20" s="39"/>
      <c r="K20" s="41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39"/>
      <c r="AK20" s="39"/>
      <c r="AL20" s="39"/>
      <c r="AM20" s="42"/>
      <c r="AN20" s="39"/>
      <c r="AO20" s="39"/>
      <c r="AP20" s="43">
        <f>IF(N20=oui,'Tarifs &amp; picklists'!$B$4,IF(AC20=oui,'Tarifs &amp; picklists'!$B$4,""))</f>
      </c>
      <c r="AQ20" s="43">
        <f>IF(U20=oui,'Tarifs &amp; picklists'!$B$5,"")</f>
      </c>
      <c r="AR20" s="43">
        <f t="shared" si="1"/>
        <v>0</v>
      </c>
      <c r="AS20" s="43">
        <f t="shared" si="2"/>
        <v>0</v>
      </c>
      <c r="AT20" s="44">
        <f>#VALUE!</f>
      </c>
      <c r="AU20" s="45">
        <f t="shared" si="3"/>
      </c>
      <c r="AV20" s="45">
        <f t="shared" si="4"/>
      </c>
    </row>
    <row r="21" spans="1:48" ht="16.5">
      <c r="A21" s="16">
        <v>19</v>
      </c>
      <c r="B21" s="34"/>
      <c r="C21" s="34"/>
      <c r="D21" s="35"/>
      <c r="E21" s="36"/>
      <c r="F21" s="34"/>
      <c r="G21" s="34"/>
      <c r="H21" s="34"/>
      <c r="I21" s="36"/>
      <c r="J21" s="34"/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4"/>
      <c r="AK21" s="34"/>
      <c r="AL21" s="34"/>
      <c r="AM21" s="37"/>
      <c r="AN21" s="34"/>
      <c r="AO21" s="34"/>
      <c r="AP21" s="31">
        <f>IF(N21=oui,'Tarifs &amp; picklists'!$B$4,IF(AC21=oui,'Tarifs &amp; picklists'!$B$4,""))</f>
      </c>
      <c r="AQ21" s="31">
        <f>IF(U21=oui,'Tarifs &amp; picklists'!$B$5,"")</f>
      </c>
      <c r="AR21" s="31">
        <f t="shared" si="1"/>
        <v>0</v>
      </c>
      <c r="AS21" s="31">
        <f t="shared" si="2"/>
        <v>0</v>
      </c>
      <c r="AT21" s="28">
        <f>#VALUE!</f>
      </c>
      <c r="AU21">
        <f t="shared" si="3"/>
      </c>
      <c r="AV21">
        <f t="shared" si="4"/>
      </c>
    </row>
    <row r="22" spans="1:48" ht="16.5">
      <c r="A22" s="38">
        <v>20</v>
      </c>
      <c r="B22" s="39"/>
      <c r="C22" s="39"/>
      <c r="D22" s="40"/>
      <c r="E22" s="41"/>
      <c r="F22" s="39"/>
      <c r="G22" s="39"/>
      <c r="H22" s="39"/>
      <c r="I22" s="41"/>
      <c r="J22" s="39"/>
      <c r="K22" s="41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39"/>
      <c r="AK22" s="39"/>
      <c r="AL22" s="39"/>
      <c r="AM22" s="42"/>
      <c r="AN22" s="39"/>
      <c r="AO22" s="39"/>
      <c r="AP22" s="43">
        <f>IF(N22=oui,'Tarifs &amp; picklists'!$B$4,IF(AC22=oui,'Tarifs &amp; picklists'!$B$4,""))</f>
      </c>
      <c r="AQ22" s="43">
        <f>IF(U22=oui,'Tarifs &amp; picklists'!$B$5,"")</f>
      </c>
      <c r="AR22" s="43">
        <f t="shared" si="1"/>
        <v>0</v>
      </c>
      <c r="AS22" s="43">
        <f t="shared" si="2"/>
        <v>0</v>
      </c>
      <c r="AT22" s="44">
        <f>#VALUE!</f>
      </c>
      <c r="AU22" s="45">
        <f t="shared" si="3"/>
      </c>
      <c r="AV22" s="45">
        <f t="shared" si="4"/>
      </c>
    </row>
    <row r="23" spans="1:48" ht="16.5">
      <c r="A23" s="16">
        <v>21</v>
      </c>
      <c r="B23" s="34"/>
      <c r="C23" s="34"/>
      <c r="D23" s="35"/>
      <c r="E23" s="36"/>
      <c r="F23" s="34"/>
      <c r="G23" s="34"/>
      <c r="H23" s="34"/>
      <c r="I23" s="36"/>
      <c r="J23" s="34"/>
      <c r="K23" s="3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4"/>
      <c r="AK23" s="34"/>
      <c r="AL23" s="34"/>
      <c r="AM23" s="37"/>
      <c r="AN23" s="34"/>
      <c r="AO23" s="34"/>
      <c r="AP23" s="31">
        <f>IF(N23=oui,'Tarifs &amp; picklists'!$B$4,IF(AC23=oui,'Tarifs &amp; picklists'!$B$4,""))</f>
      </c>
      <c r="AQ23" s="31">
        <f>IF(U23=oui,'Tarifs &amp; picklists'!$B$5,"")</f>
      </c>
      <c r="AR23" s="31">
        <f t="shared" si="1"/>
        <v>0</v>
      </c>
      <c r="AS23" s="31">
        <f t="shared" si="2"/>
        <v>0</v>
      </c>
      <c r="AT23" s="28">
        <f>#VALUE!</f>
      </c>
      <c r="AU23">
        <f t="shared" si="3"/>
      </c>
      <c r="AV23">
        <f t="shared" si="4"/>
      </c>
    </row>
    <row r="24" spans="1:48" ht="16.5">
      <c r="A24" s="38">
        <v>22</v>
      </c>
      <c r="B24" s="39"/>
      <c r="C24" s="39"/>
      <c r="D24" s="40"/>
      <c r="E24" s="41"/>
      <c r="F24" s="39"/>
      <c r="G24" s="39"/>
      <c r="H24" s="39"/>
      <c r="I24" s="41"/>
      <c r="J24" s="39"/>
      <c r="K24" s="41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39"/>
      <c r="AK24" s="39"/>
      <c r="AL24" s="39"/>
      <c r="AM24" s="42"/>
      <c r="AN24" s="39"/>
      <c r="AO24" s="39"/>
      <c r="AP24" s="43">
        <f>IF(N24=oui,'Tarifs &amp; picklists'!$B$4,IF(AC24=oui,'Tarifs &amp; picklists'!$B$4,""))</f>
      </c>
      <c r="AQ24" s="43">
        <f>IF(U24=oui,'Tarifs &amp; picklists'!$B$5,"")</f>
      </c>
      <c r="AR24" s="43">
        <f t="shared" si="1"/>
        <v>0</v>
      </c>
      <c r="AS24" s="43">
        <f t="shared" si="2"/>
        <v>0</v>
      </c>
      <c r="AT24" s="44">
        <f>#VALUE!</f>
      </c>
      <c r="AU24" s="45">
        <f t="shared" si="3"/>
      </c>
      <c r="AV24" s="45">
        <f t="shared" si="4"/>
      </c>
    </row>
    <row r="25" spans="1:48" ht="16.5">
      <c r="A25" s="16">
        <v>23</v>
      </c>
      <c r="B25" s="34"/>
      <c r="C25" s="34"/>
      <c r="D25" s="35"/>
      <c r="E25" s="36"/>
      <c r="F25" s="34"/>
      <c r="G25" s="34"/>
      <c r="H25" s="34"/>
      <c r="I25" s="36"/>
      <c r="J25" s="34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4"/>
      <c r="AK25" s="34"/>
      <c r="AL25" s="34"/>
      <c r="AM25" s="37"/>
      <c r="AN25" s="34"/>
      <c r="AO25" s="34"/>
      <c r="AP25" s="31">
        <f>IF(N25=oui,'Tarifs &amp; picklists'!$B$4,IF(AC25=oui,'Tarifs &amp; picklists'!$B$4,""))</f>
      </c>
      <c r="AQ25" s="31">
        <f>IF(U25=oui,'Tarifs &amp; picklists'!$B$5,"")</f>
      </c>
      <c r="AR25" s="31">
        <f t="shared" si="1"/>
        <v>0</v>
      </c>
      <c r="AS25" s="31">
        <f t="shared" si="2"/>
        <v>0</v>
      </c>
      <c r="AT25" s="28">
        <f>#VALUE!</f>
      </c>
      <c r="AU25">
        <f t="shared" si="3"/>
      </c>
      <c r="AV25">
        <f t="shared" si="4"/>
      </c>
    </row>
    <row r="26" spans="1:48" ht="16.5">
      <c r="A26" s="38">
        <v>24</v>
      </c>
      <c r="B26" s="39"/>
      <c r="C26" s="39"/>
      <c r="D26" s="40"/>
      <c r="E26" s="41"/>
      <c r="F26" s="39"/>
      <c r="G26" s="39"/>
      <c r="H26" s="39"/>
      <c r="I26" s="41"/>
      <c r="J26" s="39"/>
      <c r="K26" s="41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39"/>
      <c r="AK26" s="39"/>
      <c r="AL26" s="39"/>
      <c r="AM26" s="42"/>
      <c r="AN26" s="39"/>
      <c r="AO26" s="39"/>
      <c r="AP26" s="43">
        <f>IF(N26=oui,'Tarifs &amp; picklists'!$B$4,IF(AC26=oui,'Tarifs &amp; picklists'!$B$4,""))</f>
      </c>
      <c r="AQ26" s="43">
        <f>IF(U26=oui,'Tarifs &amp; picklists'!$B$5,"")</f>
      </c>
      <c r="AR26" s="43">
        <f t="shared" si="1"/>
        <v>0</v>
      </c>
      <c r="AS26" s="43">
        <f t="shared" si="2"/>
        <v>0</v>
      </c>
      <c r="AT26" s="44">
        <f>#VALUE!</f>
      </c>
      <c r="AU26" s="45">
        <f t="shared" si="3"/>
      </c>
      <c r="AV26" s="45">
        <f t="shared" si="4"/>
      </c>
    </row>
    <row r="27" spans="1:48" ht="16.5">
      <c r="A27" s="16">
        <v>25</v>
      </c>
      <c r="B27" s="34"/>
      <c r="C27" s="34"/>
      <c r="D27" s="35"/>
      <c r="E27" s="36"/>
      <c r="F27" s="34"/>
      <c r="G27" s="34"/>
      <c r="H27" s="34"/>
      <c r="I27" s="36"/>
      <c r="J27" s="34"/>
      <c r="K27" s="3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4"/>
      <c r="AK27" s="34"/>
      <c r="AL27" s="34"/>
      <c r="AM27" s="37"/>
      <c r="AN27" s="34"/>
      <c r="AO27" s="34"/>
      <c r="AP27" s="31">
        <f>IF(N27=oui,'Tarifs &amp; picklists'!$B$4,IF(AC27=oui,'Tarifs &amp; picklists'!$B$4,""))</f>
      </c>
      <c r="AQ27" s="31">
        <f>IF(U27=oui,'Tarifs &amp; picklists'!$B$5,"")</f>
      </c>
      <c r="AR27" s="31">
        <f t="shared" si="1"/>
        <v>0</v>
      </c>
      <c r="AS27" s="31">
        <f t="shared" si="2"/>
        <v>0</v>
      </c>
      <c r="AT27" s="28">
        <f>#VALUE!</f>
      </c>
      <c r="AU27">
        <f t="shared" si="3"/>
      </c>
      <c r="AV27">
        <f t="shared" si="4"/>
      </c>
    </row>
    <row r="28" spans="1:48" ht="16.5">
      <c r="A28" s="38">
        <v>26</v>
      </c>
      <c r="B28" s="39"/>
      <c r="C28" s="39"/>
      <c r="D28" s="40"/>
      <c r="E28" s="41"/>
      <c r="F28" s="39"/>
      <c r="G28" s="39"/>
      <c r="H28" s="39"/>
      <c r="I28" s="41"/>
      <c r="J28" s="39"/>
      <c r="K28" s="41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39"/>
      <c r="AK28" s="39"/>
      <c r="AL28" s="39"/>
      <c r="AM28" s="42"/>
      <c r="AN28" s="39"/>
      <c r="AO28" s="39"/>
      <c r="AP28" s="43">
        <f>IF(N28=oui,'Tarifs &amp; picklists'!$B$4,IF(AC28=oui,'Tarifs &amp; picklists'!$B$4,""))</f>
      </c>
      <c r="AQ28" s="43">
        <f>IF(U28=oui,'Tarifs &amp; picklists'!$B$5,"")</f>
      </c>
      <c r="AR28" s="43">
        <f t="shared" si="1"/>
        <v>0</v>
      </c>
      <c r="AS28" s="43">
        <f t="shared" si="2"/>
        <v>0</v>
      </c>
      <c r="AT28" s="44">
        <f>#VALUE!</f>
      </c>
      <c r="AU28" s="45">
        <f t="shared" si="3"/>
      </c>
      <c r="AV28" s="45">
        <f t="shared" si="4"/>
      </c>
    </row>
    <row r="29" spans="1:48" ht="16.5">
      <c r="A29" s="16">
        <v>27</v>
      </c>
      <c r="B29" s="34"/>
      <c r="C29" s="34"/>
      <c r="D29" s="35"/>
      <c r="E29" s="36"/>
      <c r="F29" s="34"/>
      <c r="G29" s="34"/>
      <c r="H29" s="34"/>
      <c r="I29" s="36"/>
      <c r="J29" s="34"/>
      <c r="K29" s="36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4"/>
      <c r="AK29" s="34"/>
      <c r="AL29" s="34"/>
      <c r="AM29" s="37"/>
      <c r="AN29" s="34"/>
      <c r="AO29" s="34"/>
      <c r="AP29" s="31">
        <f>IF(N29=oui,'Tarifs &amp; picklists'!$B$4,IF(AC29=oui,'Tarifs &amp; picklists'!$B$4,""))</f>
      </c>
      <c r="AQ29" s="31">
        <f>IF(U29=oui,'Tarifs &amp; picklists'!$B$5,"")</f>
      </c>
      <c r="AR29" s="31">
        <f t="shared" si="1"/>
        <v>0</v>
      </c>
      <c r="AS29" s="31">
        <f t="shared" si="2"/>
        <v>0</v>
      </c>
      <c r="AT29" s="28">
        <f>#VALUE!</f>
      </c>
      <c r="AU29">
        <f t="shared" si="3"/>
      </c>
      <c r="AV29">
        <f t="shared" si="4"/>
      </c>
    </row>
    <row r="30" spans="1:48" ht="16.5">
      <c r="A30" s="38">
        <v>28</v>
      </c>
      <c r="B30" s="39"/>
      <c r="C30" s="39"/>
      <c r="D30" s="40"/>
      <c r="E30" s="41"/>
      <c r="F30" s="39"/>
      <c r="G30" s="39"/>
      <c r="H30" s="39"/>
      <c r="I30" s="41"/>
      <c r="J30" s="39"/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39"/>
      <c r="AK30" s="39"/>
      <c r="AL30" s="39"/>
      <c r="AM30" s="42"/>
      <c r="AN30" s="39"/>
      <c r="AO30" s="39"/>
      <c r="AP30" s="43">
        <f>IF(N30=oui,'Tarifs &amp; picklists'!$B$4,IF(AC30=oui,'Tarifs &amp; picklists'!$B$4,""))</f>
      </c>
      <c r="AQ30" s="43">
        <f>IF(U30=oui,'Tarifs &amp; picklists'!$B$5,"")</f>
      </c>
      <c r="AR30" s="43">
        <f t="shared" si="1"/>
        <v>0</v>
      </c>
      <c r="AS30" s="43">
        <f t="shared" si="2"/>
        <v>0</v>
      </c>
      <c r="AT30" s="44">
        <f>#VALUE!</f>
      </c>
      <c r="AU30" s="45">
        <f t="shared" si="3"/>
      </c>
      <c r="AV30" s="45">
        <f t="shared" si="4"/>
      </c>
    </row>
    <row r="31" spans="1:48" ht="16.5">
      <c r="A31" s="16">
        <v>29</v>
      </c>
      <c r="B31" s="34"/>
      <c r="C31" s="34"/>
      <c r="D31" s="35"/>
      <c r="E31" s="36"/>
      <c r="F31" s="34"/>
      <c r="G31" s="34"/>
      <c r="H31" s="34"/>
      <c r="I31" s="36"/>
      <c r="J31" s="34"/>
      <c r="K31" s="36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4"/>
      <c r="AK31" s="34"/>
      <c r="AL31" s="34"/>
      <c r="AM31" s="37"/>
      <c r="AN31" s="34"/>
      <c r="AO31" s="34"/>
      <c r="AP31" s="31">
        <f>IF(N31=oui,'Tarifs &amp; picklists'!$B$4,IF(AC31=oui,'Tarifs &amp; picklists'!$B$4,""))</f>
      </c>
      <c r="AQ31" s="31">
        <f>IF(U31=oui,'Tarifs &amp; picklists'!$B$5,"")</f>
      </c>
      <c r="AR31" s="31">
        <f t="shared" si="1"/>
        <v>0</v>
      </c>
      <c r="AS31" s="31">
        <f t="shared" si="2"/>
        <v>0</v>
      </c>
      <c r="AT31" s="28">
        <f>#VALUE!</f>
      </c>
      <c r="AU31">
        <f t="shared" si="3"/>
      </c>
      <c r="AV31">
        <f t="shared" si="4"/>
      </c>
    </row>
    <row r="32" spans="1:48" ht="16.5">
      <c r="A32" s="38">
        <v>30</v>
      </c>
      <c r="B32" s="39"/>
      <c r="C32" s="39"/>
      <c r="D32" s="40"/>
      <c r="E32" s="41"/>
      <c r="F32" s="39"/>
      <c r="G32" s="39"/>
      <c r="H32" s="39"/>
      <c r="I32" s="41"/>
      <c r="J32" s="39"/>
      <c r="K32" s="41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39"/>
      <c r="AK32" s="39"/>
      <c r="AL32" s="39"/>
      <c r="AM32" s="42"/>
      <c r="AN32" s="39"/>
      <c r="AO32" s="39"/>
      <c r="AP32" s="43">
        <f>IF(N32=oui,'Tarifs &amp; picklists'!$B$4,IF(AC32=oui,'Tarifs &amp; picklists'!$B$4,""))</f>
      </c>
      <c r="AQ32" s="43">
        <f>IF(U32=oui,'Tarifs &amp; picklists'!$B$5,"")</f>
      </c>
      <c r="AR32" s="43">
        <f t="shared" si="1"/>
        <v>0</v>
      </c>
      <c r="AS32" s="43">
        <f t="shared" si="2"/>
        <v>0</v>
      </c>
      <c r="AT32" s="44">
        <f>#VALUE!</f>
      </c>
      <c r="AU32" s="45">
        <f t="shared" si="3"/>
      </c>
      <c r="AV32" s="45">
        <f t="shared" si="4"/>
      </c>
    </row>
    <row r="33" spans="1:48" ht="16.5">
      <c r="A33" s="16">
        <v>31</v>
      </c>
      <c r="B33" s="34"/>
      <c r="C33" s="34"/>
      <c r="D33" s="35"/>
      <c r="E33" s="36"/>
      <c r="F33" s="34"/>
      <c r="G33" s="34"/>
      <c r="H33" s="34"/>
      <c r="I33" s="36"/>
      <c r="J33" s="34"/>
      <c r="K33" s="36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4"/>
      <c r="AK33" s="34"/>
      <c r="AL33" s="34"/>
      <c r="AM33" s="37"/>
      <c r="AN33" s="34"/>
      <c r="AO33" s="34"/>
      <c r="AP33" s="31">
        <f>IF(N33=oui,'Tarifs &amp; picklists'!$B$4,IF(AC33=oui,'Tarifs &amp; picklists'!$B$4,""))</f>
      </c>
      <c r="AQ33" s="31">
        <f>IF(U33=oui,'Tarifs &amp; picklists'!$B$5,"")</f>
      </c>
      <c r="AR33" s="31">
        <f t="shared" si="1"/>
        <v>0</v>
      </c>
      <c r="AS33" s="31">
        <f t="shared" si="2"/>
        <v>0</v>
      </c>
      <c r="AT33" s="28">
        <f>#VALUE!</f>
      </c>
      <c r="AU33">
        <f t="shared" si="3"/>
      </c>
      <c r="AV33">
        <f t="shared" si="4"/>
      </c>
    </row>
    <row r="34" spans="1:48" ht="16.5">
      <c r="A34" s="38">
        <v>32</v>
      </c>
      <c r="B34" s="39"/>
      <c r="C34" s="39"/>
      <c r="D34" s="40"/>
      <c r="E34" s="41"/>
      <c r="F34" s="39"/>
      <c r="G34" s="39"/>
      <c r="H34" s="39"/>
      <c r="I34" s="41"/>
      <c r="J34" s="39"/>
      <c r="K34" s="41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39"/>
      <c r="AK34" s="39"/>
      <c r="AL34" s="39"/>
      <c r="AM34" s="42"/>
      <c r="AN34" s="39"/>
      <c r="AO34" s="39"/>
      <c r="AP34" s="43">
        <f>IF(N34=oui,'Tarifs &amp; picklists'!$B$4,IF(AC34=oui,'Tarifs &amp; picklists'!$B$4,""))</f>
      </c>
      <c r="AQ34" s="43">
        <f>IF(U34=oui,'Tarifs &amp; picklists'!$B$5,"")</f>
      </c>
      <c r="AR34" s="43">
        <f t="shared" si="1"/>
        <v>0</v>
      </c>
      <c r="AS34" s="43">
        <f t="shared" si="2"/>
        <v>0</v>
      </c>
      <c r="AT34" s="44">
        <f>#VALUE!</f>
      </c>
      <c r="AU34" s="45">
        <f t="shared" si="3"/>
      </c>
      <c r="AV34" s="45">
        <f t="shared" si="4"/>
      </c>
    </row>
    <row r="35" spans="1:48" ht="16.5">
      <c r="A35" s="16">
        <v>33</v>
      </c>
      <c r="B35" s="34"/>
      <c r="C35" s="34"/>
      <c r="D35" s="35"/>
      <c r="E35" s="36"/>
      <c r="F35" s="34"/>
      <c r="G35" s="34"/>
      <c r="H35" s="34"/>
      <c r="I35" s="36"/>
      <c r="J35" s="34"/>
      <c r="K35" s="36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4"/>
      <c r="AK35" s="34"/>
      <c r="AL35" s="34"/>
      <c r="AM35" s="37"/>
      <c r="AN35" s="34"/>
      <c r="AO35" s="34"/>
      <c r="AP35" s="31">
        <f>IF(N35=oui,'Tarifs &amp; picklists'!$B$4,IF(AC35=oui,'Tarifs &amp; picklists'!$B$4,""))</f>
      </c>
      <c r="AQ35" s="31">
        <f>IF(U35=oui,'Tarifs &amp; picklists'!$B$5,"")</f>
      </c>
      <c r="AR35" s="31">
        <f t="shared" si="1"/>
        <v>0</v>
      </c>
      <c r="AS35" s="31">
        <f t="shared" si="2"/>
        <v>0</v>
      </c>
      <c r="AT35" s="28">
        <f>#VALUE!</f>
      </c>
      <c r="AU35">
        <f t="shared" si="3"/>
      </c>
      <c r="AV35">
        <f t="shared" si="4"/>
      </c>
    </row>
    <row r="36" spans="1:48" ht="16.5">
      <c r="A36" s="38">
        <v>34</v>
      </c>
      <c r="B36" s="39"/>
      <c r="C36" s="39"/>
      <c r="D36" s="40"/>
      <c r="E36" s="41"/>
      <c r="F36" s="39"/>
      <c r="G36" s="39"/>
      <c r="H36" s="39"/>
      <c r="I36" s="41"/>
      <c r="J36" s="39"/>
      <c r="K36" s="41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39"/>
      <c r="AK36" s="39"/>
      <c r="AL36" s="39"/>
      <c r="AM36" s="42"/>
      <c r="AN36" s="39"/>
      <c r="AO36" s="39"/>
      <c r="AP36" s="43">
        <f>IF(N36=oui,'Tarifs &amp; picklists'!$B$4,IF(AC36=oui,'Tarifs &amp; picklists'!$B$4,""))</f>
      </c>
      <c r="AQ36" s="43">
        <f>IF(U36=oui,'Tarifs &amp; picklists'!$B$5,"")</f>
      </c>
      <c r="AR36" s="43">
        <f t="shared" si="1"/>
        <v>0</v>
      </c>
      <c r="AS36" s="43">
        <f t="shared" si="2"/>
        <v>0</v>
      </c>
      <c r="AT36" s="44">
        <f>#VALUE!</f>
      </c>
      <c r="AU36" s="45">
        <f t="shared" si="3"/>
      </c>
      <c r="AV36" s="45">
        <f t="shared" si="4"/>
      </c>
    </row>
    <row r="37" spans="1:48" ht="16.5">
      <c r="A37" s="16">
        <v>35</v>
      </c>
      <c r="B37" s="34"/>
      <c r="C37" s="34"/>
      <c r="D37" s="35"/>
      <c r="E37" s="36"/>
      <c r="F37" s="34"/>
      <c r="G37" s="34"/>
      <c r="H37" s="34"/>
      <c r="I37" s="36"/>
      <c r="J37" s="34"/>
      <c r="K37" s="36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4"/>
      <c r="AK37" s="34"/>
      <c r="AL37" s="34"/>
      <c r="AM37" s="37"/>
      <c r="AN37" s="34"/>
      <c r="AO37" s="34"/>
      <c r="AP37" s="31">
        <f>IF(N37=oui,'Tarifs &amp; picklists'!$B$4,IF(AC37=oui,'Tarifs &amp; picklists'!$B$4,""))</f>
      </c>
      <c r="AQ37" s="31">
        <f>IF(U37=oui,'Tarifs &amp; picklists'!$B$5,"")</f>
      </c>
      <c r="AR37" s="31">
        <f t="shared" si="1"/>
        <v>0</v>
      </c>
      <c r="AS37" s="31">
        <f t="shared" si="2"/>
        <v>0</v>
      </c>
      <c r="AT37" s="28">
        <f>#VALUE!</f>
      </c>
      <c r="AU37">
        <f t="shared" si="3"/>
      </c>
      <c r="AV37">
        <f t="shared" si="4"/>
      </c>
    </row>
    <row r="38" spans="1:48" ht="16.5">
      <c r="A38" s="38">
        <v>36</v>
      </c>
      <c r="B38" s="39"/>
      <c r="C38" s="39"/>
      <c r="D38" s="40"/>
      <c r="E38" s="41"/>
      <c r="F38" s="39"/>
      <c r="G38" s="39"/>
      <c r="H38" s="39"/>
      <c r="I38" s="41"/>
      <c r="J38" s="39"/>
      <c r="K38" s="41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39"/>
      <c r="AK38" s="39"/>
      <c r="AL38" s="39"/>
      <c r="AM38" s="42"/>
      <c r="AN38" s="39"/>
      <c r="AO38" s="39"/>
      <c r="AP38" s="43">
        <f>IF(N38=oui,'Tarifs &amp; picklists'!$B$4,IF(AC38=oui,'Tarifs &amp; picklists'!$B$4,""))</f>
      </c>
      <c r="AQ38" s="43">
        <f>IF(U38=oui,'Tarifs &amp; picklists'!$B$5,"")</f>
      </c>
      <c r="AR38" s="43">
        <f t="shared" si="1"/>
        <v>0</v>
      </c>
      <c r="AS38" s="43">
        <f t="shared" si="2"/>
        <v>0</v>
      </c>
      <c r="AT38" s="44">
        <f>#VALUE!</f>
      </c>
      <c r="AU38" s="45">
        <f t="shared" si="3"/>
      </c>
      <c r="AV38" s="45">
        <f t="shared" si="4"/>
      </c>
    </row>
    <row r="39" spans="1:48" ht="16.5">
      <c r="A39" s="16">
        <v>37</v>
      </c>
      <c r="B39" s="34"/>
      <c r="C39" s="34"/>
      <c r="D39" s="35"/>
      <c r="E39" s="36"/>
      <c r="F39" s="34"/>
      <c r="G39" s="34"/>
      <c r="H39" s="34"/>
      <c r="I39" s="36"/>
      <c r="J39" s="34"/>
      <c r="K39" s="3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4"/>
      <c r="AK39" s="34"/>
      <c r="AL39" s="34"/>
      <c r="AM39" s="37"/>
      <c r="AN39" s="34"/>
      <c r="AO39" s="34"/>
      <c r="AP39" s="31">
        <f>IF(N39=oui,'Tarifs &amp; picklists'!$B$4,IF(AC39=oui,'Tarifs &amp; picklists'!$B$4,""))</f>
      </c>
      <c r="AQ39" s="31">
        <f>IF(U39=oui,'Tarifs &amp; picklists'!$B$5,"")</f>
      </c>
      <c r="AR39" s="31">
        <f t="shared" si="1"/>
        <v>0</v>
      </c>
      <c r="AS39" s="31">
        <f t="shared" si="2"/>
        <v>0</v>
      </c>
      <c r="AT39" s="28">
        <f>#VALUE!</f>
      </c>
      <c r="AU39">
        <f t="shared" si="3"/>
      </c>
      <c r="AV39">
        <f t="shared" si="4"/>
      </c>
    </row>
    <row r="40" spans="1:48" ht="16.5">
      <c r="A40" s="38">
        <v>38</v>
      </c>
      <c r="B40" s="39"/>
      <c r="C40" s="39"/>
      <c r="D40" s="40"/>
      <c r="E40" s="41"/>
      <c r="F40" s="39"/>
      <c r="G40" s="39"/>
      <c r="H40" s="39"/>
      <c r="I40" s="41"/>
      <c r="J40" s="39"/>
      <c r="K40" s="41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39"/>
      <c r="AK40" s="39"/>
      <c r="AL40" s="39"/>
      <c r="AM40" s="42"/>
      <c r="AN40" s="39"/>
      <c r="AO40" s="39"/>
      <c r="AP40" s="43">
        <f>IF(N40=oui,'Tarifs &amp; picklists'!$B$4,IF(AC40=oui,'Tarifs &amp; picklists'!$B$4,""))</f>
      </c>
      <c r="AQ40" s="43">
        <f>IF(U40=oui,'Tarifs &amp; picklists'!$B$5,"")</f>
      </c>
      <c r="AR40" s="43">
        <f t="shared" si="1"/>
        <v>0</v>
      </c>
      <c r="AS40" s="43">
        <f t="shared" si="2"/>
        <v>0</v>
      </c>
      <c r="AT40" s="44">
        <f>#VALUE!</f>
      </c>
      <c r="AU40" s="45">
        <f t="shared" si="3"/>
      </c>
      <c r="AV40" s="45">
        <f t="shared" si="4"/>
      </c>
    </row>
    <row r="41" spans="1:48" ht="16.5">
      <c r="A41" s="16">
        <v>39</v>
      </c>
      <c r="B41" s="34"/>
      <c r="C41" s="34"/>
      <c r="D41" s="35"/>
      <c r="E41" s="36"/>
      <c r="F41" s="34"/>
      <c r="G41" s="34"/>
      <c r="H41" s="34"/>
      <c r="I41" s="36"/>
      <c r="J41" s="34"/>
      <c r="K41" s="36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4"/>
      <c r="AK41" s="34"/>
      <c r="AL41" s="34"/>
      <c r="AM41" s="37"/>
      <c r="AN41" s="34"/>
      <c r="AO41" s="34"/>
      <c r="AP41" s="31">
        <f>IF(N41=oui,'Tarifs &amp; picklists'!$B$4,IF(AC41=oui,'Tarifs &amp; picklists'!$B$4,""))</f>
      </c>
      <c r="AQ41" s="31">
        <f>IF(U41=oui,'Tarifs &amp; picklists'!$B$5,"")</f>
      </c>
      <c r="AR41" s="31">
        <f t="shared" si="1"/>
        <v>0</v>
      </c>
      <c r="AS41" s="31">
        <f t="shared" si="2"/>
        <v>0</v>
      </c>
      <c r="AT41" s="28">
        <f>#VALUE!</f>
      </c>
      <c r="AU41">
        <f t="shared" si="3"/>
      </c>
      <c r="AV41">
        <f t="shared" si="4"/>
      </c>
    </row>
    <row r="42" spans="1:48" ht="16.5">
      <c r="A42" s="38">
        <v>40</v>
      </c>
      <c r="B42" s="39"/>
      <c r="C42" s="39"/>
      <c r="D42" s="40"/>
      <c r="E42" s="41"/>
      <c r="F42" s="39"/>
      <c r="G42" s="39"/>
      <c r="H42" s="39"/>
      <c r="I42" s="41"/>
      <c r="J42" s="39"/>
      <c r="K42" s="41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39"/>
      <c r="AK42" s="39"/>
      <c r="AL42" s="39"/>
      <c r="AM42" s="42"/>
      <c r="AN42" s="39"/>
      <c r="AO42" s="39"/>
      <c r="AP42" s="43">
        <f>IF(N42=oui,'Tarifs &amp; picklists'!$B$4,IF(AC42=oui,'Tarifs &amp; picklists'!$B$4,""))</f>
      </c>
      <c r="AQ42" s="43">
        <f>IF(U42=oui,'Tarifs &amp; picklists'!$B$5,"")</f>
      </c>
      <c r="AR42" s="43">
        <f t="shared" si="1"/>
        <v>0</v>
      </c>
      <c r="AS42" s="43">
        <f t="shared" si="2"/>
        <v>0</v>
      </c>
      <c r="AT42" s="44">
        <f>#VALUE!</f>
      </c>
      <c r="AU42" s="45">
        <f t="shared" si="3"/>
      </c>
      <c r="AV42" s="45">
        <f t="shared" si="4"/>
      </c>
    </row>
    <row r="43" spans="1:48" ht="16.5">
      <c r="A43" s="16">
        <v>41</v>
      </c>
      <c r="B43" s="34"/>
      <c r="C43" s="34"/>
      <c r="D43" s="35"/>
      <c r="E43" s="36"/>
      <c r="F43" s="34"/>
      <c r="G43" s="34"/>
      <c r="H43" s="34"/>
      <c r="I43" s="36"/>
      <c r="J43" s="34"/>
      <c r="K43" s="36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4"/>
      <c r="AK43" s="34"/>
      <c r="AL43" s="34"/>
      <c r="AM43" s="37"/>
      <c r="AN43" s="34"/>
      <c r="AO43" s="34"/>
      <c r="AP43" s="31">
        <f>IF(N43=oui,'Tarifs &amp; picklists'!$B$4,IF(AC43=oui,'Tarifs &amp; picklists'!$B$4,""))</f>
      </c>
      <c r="AQ43" s="31">
        <f>IF(U43=oui,'Tarifs &amp; picklists'!$B$5,"")</f>
      </c>
      <c r="AR43" s="31">
        <f t="shared" si="1"/>
        <v>0</v>
      </c>
      <c r="AS43" s="31">
        <f t="shared" si="2"/>
        <v>0</v>
      </c>
      <c r="AT43" s="28">
        <f>#VALUE!</f>
      </c>
      <c r="AU43">
        <f t="shared" si="3"/>
      </c>
      <c r="AV43">
        <f t="shared" si="4"/>
      </c>
    </row>
    <row r="44" spans="1:48" ht="16.5">
      <c r="A44" s="38">
        <v>42</v>
      </c>
      <c r="B44" s="39"/>
      <c r="C44" s="39"/>
      <c r="D44" s="40"/>
      <c r="E44" s="41"/>
      <c r="F44" s="39"/>
      <c r="G44" s="39"/>
      <c r="H44" s="39"/>
      <c r="I44" s="41"/>
      <c r="J44" s="39"/>
      <c r="K44" s="41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39"/>
      <c r="AK44" s="39"/>
      <c r="AL44" s="39"/>
      <c r="AM44" s="42"/>
      <c r="AN44" s="39"/>
      <c r="AO44" s="39"/>
      <c r="AP44" s="43">
        <f>IF(N44=oui,'Tarifs &amp; picklists'!$B$4,IF(AC44=oui,'Tarifs &amp; picklists'!$B$4,""))</f>
      </c>
      <c r="AQ44" s="43">
        <f>IF(U44=oui,'Tarifs &amp; picklists'!$B$5,"")</f>
      </c>
      <c r="AR44" s="43">
        <f t="shared" si="1"/>
        <v>0</v>
      </c>
      <c r="AS44" s="43">
        <f t="shared" si="2"/>
        <v>0</v>
      </c>
      <c r="AT44" s="44">
        <f>#VALUE!</f>
      </c>
      <c r="AU44" s="45">
        <f t="shared" si="3"/>
      </c>
      <c r="AV44" s="45">
        <f t="shared" si="4"/>
      </c>
    </row>
    <row r="45" spans="1:48" ht="16.5">
      <c r="A45" s="16">
        <v>43</v>
      </c>
      <c r="B45" s="34"/>
      <c r="C45" s="34"/>
      <c r="D45" s="35"/>
      <c r="E45" s="36"/>
      <c r="F45" s="34"/>
      <c r="G45" s="34"/>
      <c r="H45" s="34"/>
      <c r="I45" s="36"/>
      <c r="J45" s="34"/>
      <c r="K45" s="36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4"/>
      <c r="AK45" s="34"/>
      <c r="AL45" s="34"/>
      <c r="AM45" s="37"/>
      <c r="AN45" s="34"/>
      <c r="AO45" s="34"/>
      <c r="AP45" s="31">
        <f>IF(N45=oui,'Tarifs &amp; picklists'!$B$4,IF(AC45=oui,'Tarifs &amp; picklists'!$B$4,""))</f>
      </c>
      <c r="AQ45" s="31">
        <f>IF(U45=oui,'Tarifs &amp; picklists'!$B$5,"")</f>
      </c>
      <c r="AR45" s="31">
        <f t="shared" si="1"/>
        <v>0</v>
      </c>
      <c r="AS45" s="31">
        <f t="shared" si="2"/>
        <v>0</v>
      </c>
      <c r="AT45" s="28">
        <f>#VALUE!</f>
      </c>
      <c r="AU45">
        <f t="shared" si="3"/>
      </c>
      <c r="AV45">
        <f t="shared" si="4"/>
      </c>
    </row>
    <row r="46" spans="1:48" ht="16.5">
      <c r="A46" s="38">
        <v>44</v>
      </c>
      <c r="B46" s="39"/>
      <c r="C46" s="39"/>
      <c r="D46" s="40"/>
      <c r="E46" s="41"/>
      <c r="F46" s="39"/>
      <c r="G46" s="39"/>
      <c r="H46" s="39"/>
      <c r="I46" s="41"/>
      <c r="J46" s="39"/>
      <c r="K46" s="41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39"/>
      <c r="AK46" s="39"/>
      <c r="AL46" s="39"/>
      <c r="AM46" s="42"/>
      <c r="AN46" s="39"/>
      <c r="AO46" s="39"/>
      <c r="AP46" s="43">
        <f>IF(N46=oui,'Tarifs &amp; picklists'!$B$4,IF(AC46=oui,'Tarifs &amp; picklists'!$B$4,""))</f>
      </c>
      <c r="AQ46" s="43">
        <f>IF(U46=oui,'Tarifs &amp; picklists'!$B$5,"")</f>
      </c>
      <c r="AR46" s="43">
        <f t="shared" si="1"/>
        <v>0</v>
      </c>
      <c r="AS46" s="43">
        <f t="shared" si="2"/>
        <v>0</v>
      </c>
      <c r="AT46" s="44">
        <f>#VALUE!</f>
      </c>
      <c r="AU46" s="45">
        <f t="shared" si="3"/>
      </c>
      <c r="AV46" s="45">
        <f t="shared" si="4"/>
      </c>
    </row>
    <row r="47" spans="1:48" ht="16.5">
      <c r="A47" s="16">
        <v>45</v>
      </c>
      <c r="B47" s="34"/>
      <c r="C47" s="34"/>
      <c r="D47" s="35"/>
      <c r="E47" s="36"/>
      <c r="F47" s="34"/>
      <c r="G47" s="34"/>
      <c r="H47" s="34"/>
      <c r="I47" s="36"/>
      <c r="J47" s="34"/>
      <c r="K47" s="36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4"/>
      <c r="AK47" s="34"/>
      <c r="AL47" s="34"/>
      <c r="AM47" s="37"/>
      <c r="AN47" s="34"/>
      <c r="AO47" s="34"/>
      <c r="AP47" s="31">
        <f>IF(N47=oui,'Tarifs &amp; picklists'!$B$4,IF(AC47=oui,'Tarifs &amp; picklists'!$B$4,""))</f>
      </c>
      <c r="AQ47" s="31">
        <f>IF(U47=oui,'Tarifs &amp; picklists'!$B$5,"")</f>
      </c>
      <c r="AR47" s="31">
        <f t="shared" si="1"/>
        <v>0</v>
      </c>
      <c r="AS47" s="31">
        <f t="shared" si="2"/>
        <v>0</v>
      </c>
      <c r="AT47" s="28">
        <f>#VALUE!</f>
      </c>
      <c r="AU47">
        <f t="shared" si="3"/>
      </c>
      <c r="AV47">
        <f t="shared" si="4"/>
      </c>
    </row>
    <row r="48" spans="1:48" ht="16.5">
      <c r="A48" s="38">
        <v>46</v>
      </c>
      <c r="B48" s="39"/>
      <c r="C48" s="39"/>
      <c r="D48" s="40"/>
      <c r="E48" s="41"/>
      <c r="F48" s="39"/>
      <c r="G48" s="39"/>
      <c r="H48" s="39"/>
      <c r="I48" s="41"/>
      <c r="J48" s="39"/>
      <c r="K48" s="41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39"/>
      <c r="AK48" s="39"/>
      <c r="AL48" s="39"/>
      <c r="AM48" s="42"/>
      <c r="AN48" s="39"/>
      <c r="AO48" s="39"/>
      <c r="AP48" s="43">
        <f>IF(N48=oui,'Tarifs &amp; picklists'!$B$4,IF(AC48=oui,'Tarifs &amp; picklists'!$B$4,""))</f>
      </c>
      <c r="AQ48" s="43">
        <f>IF(U48=oui,'Tarifs &amp; picklists'!$B$5,"")</f>
      </c>
      <c r="AR48" s="43">
        <f t="shared" si="1"/>
        <v>0</v>
      </c>
      <c r="AS48" s="43">
        <f t="shared" si="2"/>
        <v>0</v>
      </c>
      <c r="AT48" s="44">
        <f>#VALUE!</f>
      </c>
      <c r="AU48" s="45">
        <f t="shared" si="3"/>
      </c>
      <c r="AV48" s="45">
        <f t="shared" si="4"/>
      </c>
    </row>
    <row r="49" spans="1:48" ht="16.5">
      <c r="A49" s="16">
        <v>47</v>
      </c>
      <c r="B49" s="34"/>
      <c r="C49" s="34"/>
      <c r="D49" s="35"/>
      <c r="E49" s="36"/>
      <c r="F49" s="34"/>
      <c r="G49" s="34"/>
      <c r="H49" s="34"/>
      <c r="I49" s="36"/>
      <c r="J49" s="34"/>
      <c r="K49" s="36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4"/>
      <c r="AK49" s="34"/>
      <c r="AL49" s="34"/>
      <c r="AM49" s="37"/>
      <c r="AN49" s="34"/>
      <c r="AO49" s="34"/>
      <c r="AP49" s="31">
        <f>IF(N49=oui,'Tarifs &amp; picklists'!$B$4,IF(AC49=oui,'Tarifs &amp; picklists'!$B$4,""))</f>
      </c>
      <c r="AQ49" s="31">
        <f>IF(U49=oui,'Tarifs &amp; picklists'!$B$5,"")</f>
      </c>
      <c r="AR49" s="31">
        <f t="shared" si="1"/>
        <v>0</v>
      </c>
      <c r="AS49" s="31">
        <f t="shared" si="2"/>
        <v>0</v>
      </c>
      <c r="AT49" s="28">
        <f>#VALUE!</f>
      </c>
      <c r="AU49">
        <f t="shared" si="3"/>
      </c>
      <c r="AV49">
        <f t="shared" si="4"/>
      </c>
    </row>
    <row r="50" spans="1:48" ht="16.5">
      <c r="A50" s="38">
        <v>48</v>
      </c>
      <c r="B50" s="39"/>
      <c r="C50" s="39"/>
      <c r="D50" s="40"/>
      <c r="E50" s="41"/>
      <c r="F50" s="39"/>
      <c r="G50" s="39"/>
      <c r="H50" s="39"/>
      <c r="I50" s="41"/>
      <c r="J50" s="39"/>
      <c r="K50" s="41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39"/>
      <c r="AK50" s="39"/>
      <c r="AL50" s="39"/>
      <c r="AM50" s="42"/>
      <c r="AN50" s="39"/>
      <c r="AO50" s="39"/>
      <c r="AP50" s="43">
        <f>IF(N50=oui,'Tarifs &amp; picklists'!$B$4,IF(AC50=oui,'Tarifs &amp; picklists'!$B$4,""))</f>
      </c>
      <c r="AQ50" s="43">
        <f>IF(U50=oui,'Tarifs &amp; picklists'!$B$5,"")</f>
      </c>
      <c r="AR50" s="43">
        <f t="shared" si="1"/>
        <v>0</v>
      </c>
      <c r="AS50" s="43">
        <f t="shared" si="2"/>
        <v>0</v>
      </c>
      <c r="AT50" s="44">
        <f>#VALUE!</f>
      </c>
      <c r="AU50" s="45">
        <f t="shared" si="3"/>
      </c>
      <c r="AV50" s="45">
        <f t="shared" si="4"/>
      </c>
    </row>
    <row r="51" spans="1:48" ht="16.5">
      <c r="A51" s="16">
        <v>49</v>
      </c>
      <c r="B51" s="34"/>
      <c r="C51" s="34"/>
      <c r="D51" s="35"/>
      <c r="E51" s="36"/>
      <c r="F51" s="34"/>
      <c r="G51" s="34"/>
      <c r="H51" s="34"/>
      <c r="I51" s="36"/>
      <c r="J51" s="34"/>
      <c r="K51" s="36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4"/>
      <c r="AK51" s="34"/>
      <c r="AL51" s="34"/>
      <c r="AM51" s="37"/>
      <c r="AN51" s="34"/>
      <c r="AO51" s="34"/>
      <c r="AP51" s="31">
        <f>IF(N51=oui,'Tarifs &amp; picklists'!$B$4,IF(AC51=oui,'Tarifs &amp; picklists'!$B$4,""))</f>
      </c>
      <c r="AQ51" s="31">
        <f>IF(U51=oui,'Tarifs &amp; picklists'!$B$5,"")</f>
      </c>
      <c r="AR51" s="31">
        <f t="shared" si="1"/>
        <v>0</v>
      </c>
      <c r="AS51" s="31">
        <f t="shared" si="2"/>
        <v>0</v>
      </c>
      <c r="AT51" s="28">
        <f>#VALUE!</f>
      </c>
      <c r="AU51">
        <f t="shared" si="3"/>
      </c>
      <c r="AV51">
        <f t="shared" si="4"/>
      </c>
    </row>
    <row r="52" spans="1:48" s="52" customFormat="1" ht="15.75">
      <c r="A52" s="38">
        <v>50</v>
      </c>
      <c r="B52" s="39"/>
      <c r="C52" s="39"/>
      <c r="D52" s="40"/>
      <c r="E52" s="41"/>
      <c r="F52" s="39"/>
      <c r="G52" s="39"/>
      <c r="H52" s="39"/>
      <c r="I52" s="41"/>
      <c r="J52" s="39"/>
      <c r="K52" s="41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39"/>
      <c r="AK52" s="39"/>
      <c r="AL52" s="39"/>
      <c r="AM52" s="42"/>
      <c r="AN52" s="39"/>
      <c r="AO52" s="39"/>
      <c r="AP52" s="43"/>
      <c r="AQ52" s="43"/>
      <c r="AR52" s="43"/>
      <c r="AS52" s="43"/>
      <c r="AT52" s="44"/>
      <c r="AU52" s="45"/>
      <c r="AV52" s="45"/>
    </row>
    <row r="53" ht="15.75">
      <c r="D53" s="22"/>
    </row>
    <row r="54" spans="1:45" ht="21">
      <c r="A54" s="17" t="s">
        <v>46</v>
      </c>
      <c r="B54" s="18"/>
      <c r="C54" s="18"/>
      <c r="E54" s="18"/>
      <c r="F54" s="18"/>
      <c r="G54" s="18"/>
      <c r="H54" s="18"/>
      <c r="I54" s="18"/>
      <c r="J54" s="18"/>
      <c r="K54" s="18"/>
      <c r="L54" s="18"/>
      <c r="M54" s="18">
        <f aca="true" t="shared" si="5" ref="M54:AI54">COUNTIF(M3:M52,oui)</f>
        <v>0</v>
      </c>
      <c r="N54" s="18">
        <f t="shared" si="5"/>
        <v>1</v>
      </c>
      <c r="O54" s="18">
        <f t="shared" si="5"/>
        <v>0</v>
      </c>
      <c r="P54" s="18">
        <f t="shared" si="5"/>
        <v>1</v>
      </c>
      <c r="Q54" s="18">
        <f t="shared" si="5"/>
        <v>1</v>
      </c>
      <c r="R54" s="18">
        <f t="shared" si="5"/>
        <v>1</v>
      </c>
      <c r="S54" s="18">
        <f t="shared" si="5"/>
        <v>1</v>
      </c>
      <c r="T54" s="18">
        <f t="shared" si="5"/>
        <v>1</v>
      </c>
      <c r="U54" s="18">
        <f t="shared" si="5"/>
        <v>1</v>
      </c>
      <c r="V54" s="18">
        <f t="shared" si="5"/>
        <v>1</v>
      </c>
      <c r="W54" s="18">
        <f t="shared" si="5"/>
        <v>1</v>
      </c>
      <c r="X54" s="18">
        <f t="shared" si="5"/>
        <v>1</v>
      </c>
      <c r="Y54" s="18">
        <f t="shared" si="5"/>
        <v>0</v>
      </c>
      <c r="Z54" s="18">
        <f t="shared" si="5"/>
        <v>1</v>
      </c>
      <c r="AA54" s="18">
        <f t="shared" si="5"/>
        <v>1</v>
      </c>
      <c r="AB54" s="18">
        <f t="shared" si="5"/>
        <v>0</v>
      </c>
      <c r="AC54" s="18">
        <f t="shared" si="5"/>
        <v>0</v>
      </c>
      <c r="AD54" s="18">
        <f t="shared" si="5"/>
        <v>0</v>
      </c>
      <c r="AE54" s="18">
        <f t="shared" si="5"/>
        <v>0</v>
      </c>
      <c r="AF54" s="18">
        <f t="shared" si="5"/>
        <v>0</v>
      </c>
      <c r="AG54" s="18">
        <f t="shared" si="5"/>
        <v>0</v>
      </c>
      <c r="AH54" s="18">
        <f t="shared" si="5"/>
        <v>0</v>
      </c>
      <c r="AI54" s="18">
        <f t="shared" si="5"/>
        <v>0</v>
      </c>
      <c r="AJ54" s="18"/>
      <c r="AL54" s="18"/>
      <c r="AM54" s="18">
        <f>COUNTIF(AM3:AM52,oui)</f>
        <v>0</v>
      </c>
      <c r="AN54" s="18"/>
      <c r="AP54" s="33">
        <f>SUM(AP3:AP52)</f>
        <v>60</v>
      </c>
      <c r="AQ54" s="33">
        <f>SUM(AQ3:AQ52)</f>
        <v>25</v>
      </c>
      <c r="AR54" s="33">
        <f>SUM(AR3:AR52)</f>
        <v>192.54999999999998</v>
      </c>
      <c r="AS54" s="33">
        <f>SUM(AS3:AS52)</f>
        <v>277.54999999999995</v>
      </c>
    </row>
  </sheetData>
  <sheetProtection sheet="1" objects="1" scenarios="1" insertRows="0" deleteRows="0"/>
  <mergeCells count="11">
    <mergeCell ref="AV1:AV2"/>
    <mergeCell ref="B1:L1"/>
    <mergeCell ref="AU1:AU2"/>
    <mergeCell ref="AO1:AO2"/>
    <mergeCell ref="O1:T1"/>
    <mergeCell ref="AP1:AS1"/>
    <mergeCell ref="AD1:AI1"/>
    <mergeCell ref="Z1:AB1"/>
    <mergeCell ref="V1:X1"/>
    <mergeCell ref="AT1:AT2"/>
    <mergeCell ref="AJ1:AL1"/>
  </mergeCells>
  <dataValidations count="23">
    <dataValidation type="list" allowBlank="1" showInputMessage="1" showErrorMessage="1" sqref="M55:M71 M53">
      <formula1>"oui,non"</formula1>
    </dataValidation>
    <dataValidation type="list" allowBlank="1" showInputMessage="1" showErrorMessage="1" sqref="D3:D67">
      <formula1>"AUT,BEL,CHE,CZE,DEU,DNK,ESP,FIN,FRA,GBR,GRC,HRV,HUN,ISL,ITA,LTU,LUX,LVA,NLD,NDR,POL,PRT,ROU,RUS,SWE"</formula1>
    </dataValidation>
    <dataValidation type="list" allowBlank="1" showInputMessage="1" showErrorMessage="1" sqref="G3:G52">
      <formula1>"Français seulementl,English only,Français et Anglais"</formula1>
    </dataValidation>
    <dataValidation allowBlank="1" showInputMessage="1" showErrorMessage="1" prompt="réservé à l'organisation" sqref="A3 A54"/>
    <dataValidation allowBlank="1" showInputMessage="1" showErrorMessage="1" prompt="seule option possible pour le dîner du 29/06" sqref="R2"/>
    <dataValidation allowBlank="1" showInputMessage="1" showErrorMessage="1" prompt="seule option possible pour le dîner du 03/07" sqref="AG2"/>
    <dataValidation type="list" allowBlank="1" showInputMessage="1" showErrorMessage="1" sqref="Y3:Y52">
      <formula1>"Competiteur,Coach,Remplaçant"</formula1>
    </dataValidation>
    <dataValidation type="list" allowBlank="1" showInputMessage="1" showErrorMessage="1" sqref="S3:U52 AH3:AI52 O3:Q52 L3:M52 AC3:AF52">
      <formula1>"x"</formula1>
    </dataValidation>
    <dataValidation type="list" allowBlank="1" showInputMessage="1" showErrorMessage="1" prompt="Seule option possible pour le dîner de ce jour" sqref="AG53">
      <formula1>"x"</formula1>
    </dataValidation>
    <dataValidation type="list" allowBlank="1" showErrorMessage="1" sqref="V3:V52 Z3:Z52 AB3:AB52">
      <formula1>"x"</formula1>
    </dataValidation>
    <dataValidation type="list" allowBlank="1" showErrorMessage="1" prompt="Possible si S1 et T2, non prioritaire dans les autres cas" sqref="X3:X52">
      <formula1>"x"</formula1>
    </dataValidation>
    <dataValidation type="date" operator="greaterThanOrEqual" allowBlank="1" showErrorMessage="1" prompt="Format JJ/MM/AAAA" sqref="I3:I52">
      <formula1>7306</formula1>
    </dataValidation>
    <dataValidation type="date" allowBlank="1" showErrorMessage="1" prompt="Format Date accepté par Excel" sqref="K3:K52">
      <formula1>7306</formula1>
      <formula2>44561</formula2>
    </dataValidation>
    <dataValidation type="list" allowBlank="1" showErrorMessage="1" prompt="Non obligatoire mais nécessaire pour la répartition dans les chambres" sqref="F3:F52">
      <formula1>"Homme/Male,Femme/Female"</formula1>
    </dataValidation>
    <dataValidation type="date" operator="greaterThanOrEqual" allowBlank="1" showErrorMessage="1" prompt="Format Date accepté par Excel" sqref="E3:E52">
      <formula1>7306</formula1>
    </dataValidation>
    <dataValidation allowBlank="1" showErrorMessage="1" prompt="un seul accompagnant, indiquer son nom, il ou elle sera ajouté au buffet selectionné par le participant" sqref="AN3:AO52"/>
    <dataValidation type="list" allowBlank="1" showErrorMessage="1" prompt="un seul accompagnant, indiquer son nom dans la case  de droite, il ou elle sera ajouté au buffet selectionné par le participant" sqref="AM3:AM52">
      <formula1>"x"</formula1>
    </dataValidation>
    <dataValidation allowBlank="1" showErrorMessage="1" prompt="Indiquer le nom de vos compagnons de chanbre souhaités&#10;Champ obligatoire pour les lits doubles" sqref="AL3:AL52"/>
    <dataValidation allowBlank="1" showErrorMessage="1" prompt="A des fins statistiques. Plat chaud végétarien à tous les repas non garanti" sqref="AJ3:AJ52"/>
    <dataValidation type="list" allowBlank="1" showErrorMessage="1" prompt="Seule option possible pour le dîner de ce jour" sqref="AG3:AG52">
      <formula1>"x"</formula1>
    </dataValidation>
    <dataValidation type="list" allowBlank="1" showErrorMessage="1" prompt="Priorité aux compétiteurs" sqref="W3:W52 AA3:AA52">
      <formula1>"x"</formula1>
    </dataValidation>
    <dataValidation type="list" allowBlank="1" showErrorMessage="1" prompt="Seule option pour le dîner de ce jour" sqref="R3:R52">
      <formula1>"x"</formula1>
    </dataValidation>
    <dataValidation type="list" allowBlank="1" showErrorMessage="1" prompt="Stage ouvert aux Mudan, Nidan ou Sandan" sqref="N3:N52">
      <formula1>"x"</formula1>
    </dataValidation>
  </dataValidations>
  <printOptions/>
  <pageMargins left="0.25" right="0.25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AK9"/>
  <sheetViews>
    <sheetView zoomScale="80" zoomScaleNormal="80" zoomScalePageLayoutView="0" workbookViewId="0" topLeftCell="A1">
      <selection activeCell="A1" sqref="A1"/>
    </sheetView>
  </sheetViews>
  <sheetFormatPr defaultColWidth="9.00390625" defaultRowHeight="15.75"/>
  <cols>
    <col min="1" max="2" width="9.00390625" style="0" customWidth="1"/>
    <col min="3" max="3" width="9.875" style="0" customWidth="1"/>
    <col min="4" max="9" width="9.00390625" style="0" customWidth="1"/>
    <col min="10" max="10" width="10.50390625" style="0" customWidth="1"/>
    <col min="11" max="13" width="8.375" style="0" customWidth="1"/>
    <col min="14" max="17" width="13.125" style="0" customWidth="1"/>
    <col min="18" max="18" width="9.875" style="0" customWidth="1"/>
    <col min="19" max="24" width="9.00390625" style="0" customWidth="1"/>
    <col min="25" max="25" width="11.00390625" style="0" customWidth="1"/>
    <col min="26" max="26" width="13.125" style="0" customWidth="1"/>
    <col min="27" max="27" width="27.625" style="0" customWidth="1"/>
    <col min="28" max="28" width="18.00390625" style="0" hidden="1" customWidth="1"/>
    <col min="29" max="29" width="15.375" style="0" hidden="1" customWidth="1"/>
    <col min="30" max="30" width="9.00390625" style="0" customWidth="1"/>
    <col min="31" max="31" width="14.50390625" style="0" customWidth="1"/>
    <col min="32" max="32" width="15.125" style="0" customWidth="1"/>
    <col min="33" max="33" width="9.00390625" style="0" customWidth="1"/>
    <col min="34" max="34" width="41.50390625" style="0" customWidth="1"/>
    <col min="35" max="37" width="15.875" style="0" customWidth="1"/>
  </cols>
  <sheetData>
    <row r="1" spans="2:37" ht="44.25" customHeight="1">
      <c r="B1" s="12"/>
      <c r="C1" s="14" t="s">
        <v>36</v>
      </c>
      <c r="D1" s="63" t="s">
        <v>89</v>
      </c>
      <c r="E1" s="63"/>
      <c r="F1" s="63"/>
      <c r="G1" s="63"/>
      <c r="H1" s="63"/>
      <c r="I1" s="64"/>
      <c r="J1" s="15" t="s">
        <v>37</v>
      </c>
      <c r="K1" s="71" t="s">
        <v>38</v>
      </c>
      <c r="L1" s="71"/>
      <c r="M1" s="72"/>
      <c r="N1" s="25" t="s">
        <v>39</v>
      </c>
      <c r="O1" s="69" t="s">
        <v>41</v>
      </c>
      <c r="P1" s="69"/>
      <c r="Q1" s="70"/>
      <c r="R1" s="14" t="s">
        <v>40</v>
      </c>
      <c r="S1" s="67" t="s">
        <v>42</v>
      </c>
      <c r="T1" s="67"/>
      <c r="U1" s="67"/>
      <c r="V1" s="67"/>
      <c r="W1" s="67"/>
      <c r="X1" s="68"/>
      <c r="Y1" s="56" t="s">
        <v>34</v>
      </c>
      <c r="Z1" s="54"/>
      <c r="AA1" s="54"/>
      <c r="AB1" s="54"/>
      <c r="AC1" s="55"/>
      <c r="AD1" s="65" t="s">
        <v>43</v>
      </c>
      <c r="AE1" s="66"/>
      <c r="AF1" s="66"/>
      <c r="AG1" s="66"/>
      <c r="AH1" s="62" t="s">
        <v>50</v>
      </c>
      <c r="AI1" s="57" t="s">
        <v>53</v>
      </c>
      <c r="AJ1" s="57" t="s">
        <v>54</v>
      </c>
      <c r="AK1" s="57" t="s">
        <v>55</v>
      </c>
    </row>
    <row r="2" spans="2:37" ht="79.5">
      <c r="B2" s="13" t="s">
        <v>48</v>
      </c>
      <c r="C2" s="19" t="s">
        <v>18</v>
      </c>
      <c r="D2" s="1" t="s">
        <v>16</v>
      </c>
      <c r="E2" s="1" t="s">
        <v>17</v>
      </c>
      <c r="F2" s="1" t="s">
        <v>29</v>
      </c>
      <c r="G2" s="1" t="s">
        <v>22</v>
      </c>
      <c r="H2" s="1" t="s">
        <v>15</v>
      </c>
      <c r="I2" s="1" t="s">
        <v>30</v>
      </c>
      <c r="J2" s="20" t="s">
        <v>19</v>
      </c>
      <c r="K2" s="2" t="s">
        <v>20</v>
      </c>
      <c r="L2" s="2" t="s">
        <v>8</v>
      </c>
      <c r="M2" s="8" t="s">
        <v>31</v>
      </c>
      <c r="N2" s="24" t="s">
        <v>21</v>
      </c>
      <c r="O2" s="9" t="s">
        <v>32</v>
      </c>
      <c r="P2" s="3" t="s">
        <v>9</v>
      </c>
      <c r="Q2" s="3" t="s">
        <v>33</v>
      </c>
      <c r="R2" s="19" t="s">
        <v>23</v>
      </c>
      <c r="S2" s="1" t="s">
        <v>24</v>
      </c>
      <c r="T2" s="1" t="s">
        <v>10</v>
      </c>
      <c r="U2" s="4" t="s">
        <v>28</v>
      </c>
      <c r="V2" s="6" t="s">
        <v>25</v>
      </c>
      <c r="W2" s="5" t="s">
        <v>26</v>
      </c>
      <c r="X2" s="5" t="s">
        <v>27</v>
      </c>
      <c r="Y2" s="26" t="s">
        <v>45</v>
      </c>
      <c r="Z2" s="26" t="s">
        <v>11</v>
      </c>
      <c r="AA2" s="26" t="s">
        <v>91</v>
      </c>
      <c r="AB2" s="26" t="s">
        <v>52</v>
      </c>
      <c r="AC2" s="26" t="s">
        <v>49</v>
      </c>
      <c r="AD2" s="27" t="s">
        <v>12</v>
      </c>
      <c r="AE2" s="27" t="s">
        <v>14</v>
      </c>
      <c r="AF2" s="27" t="s">
        <v>13</v>
      </c>
      <c r="AG2" s="29" t="s">
        <v>44</v>
      </c>
      <c r="AH2" s="62"/>
      <c r="AI2" s="58"/>
      <c r="AJ2" s="58"/>
      <c r="AK2" s="58"/>
    </row>
    <row r="4" spans="2:37" s="7" customFormat="1" ht="15.75">
      <c r="B4" s="84" t="s">
        <v>56</v>
      </c>
      <c r="C4" s="87" t="s">
        <v>95</v>
      </c>
      <c r="D4" s="88"/>
      <c r="E4" s="88"/>
      <c r="F4" s="88"/>
      <c r="G4" s="88"/>
      <c r="H4" s="88"/>
      <c r="I4" s="89"/>
      <c r="J4" s="96" t="s">
        <v>96</v>
      </c>
      <c r="K4" s="97"/>
      <c r="L4" s="97"/>
      <c r="M4" s="98"/>
      <c r="N4" s="105" t="s">
        <v>97</v>
      </c>
      <c r="O4" s="106"/>
      <c r="P4" s="106"/>
      <c r="Q4" s="107"/>
      <c r="R4" s="114" t="s">
        <v>93</v>
      </c>
      <c r="S4" s="115"/>
      <c r="T4" s="115"/>
      <c r="U4" s="115"/>
      <c r="V4" s="115"/>
      <c r="W4" s="115"/>
      <c r="X4" s="116"/>
      <c r="Y4" s="75" t="s">
        <v>181</v>
      </c>
      <c r="Z4" s="76"/>
      <c r="AA4" s="76"/>
      <c r="AB4" s="76"/>
      <c r="AC4" s="77"/>
      <c r="AD4" s="123" t="s">
        <v>94</v>
      </c>
      <c r="AE4" s="124"/>
      <c r="AF4" s="124"/>
      <c r="AG4" s="125"/>
      <c r="AH4" s="132" t="s">
        <v>58</v>
      </c>
      <c r="AI4" s="123" t="s">
        <v>57</v>
      </c>
      <c r="AJ4" s="124"/>
      <c r="AK4" s="125"/>
    </row>
    <row r="5" spans="2:37" s="7" customFormat="1" ht="15.75">
      <c r="B5" s="85"/>
      <c r="C5" s="90"/>
      <c r="D5" s="91"/>
      <c r="E5" s="91"/>
      <c r="F5" s="91"/>
      <c r="G5" s="91"/>
      <c r="H5" s="91"/>
      <c r="I5" s="92"/>
      <c r="J5" s="99"/>
      <c r="K5" s="100"/>
      <c r="L5" s="100"/>
      <c r="M5" s="101"/>
      <c r="N5" s="108"/>
      <c r="O5" s="109"/>
      <c r="P5" s="109"/>
      <c r="Q5" s="110"/>
      <c r="R5" s="117"/>
      <c r="S5" s="118"/>
      <c r="T5" s="118"/>
      <c r="U5" s="118"/>
      <c r="V5" s="118"/>
      <c r="W5" s="118"/>
      <c r="X5" s="119"/>
      <c r="Y5" s="78"/>
      <c r="Z5" s="79"/>
      <c r="AA5" s="79"/>
      <c r="AB5" s="79"/>
      <c r="AC5" s="80"/>
      <c r="AD5" s="126"/>
      <c r="AE5" s="127"/>
      <c r="AF5" s="127"/>
      <c r="AG5" s="128"/>
      <c r="AH5" s="133"/>
      <c r="AI5" s="126"/>
      <c r="AJ5" s="127"/>
      <c r="AK5" s="128"/>
    </row>
    <row r="6" spans="2:37" s="7" customFormat="1" ht="15.75">
      <c r="B6" s="85"/>
      <c r="C6" s="90"/>
      <c r="D6" s="91"/>
      <c r="E6" s="91"/>
      <c r="F6" s="91"/>
      <c r="G6" s="91"/>
      <c r="H6" s="91"/>
      <c r="I6" s="92"/>
      <c r="J6" s="99"/>
      <c r="K6" s="100"/>
      <c r="L6" s="100"/>
      <c r="M6" s="101"/>
      <c r="N6" s="108"/>
      <c r="O6" s="109"/>
      <c r="P6" s="109"/>
      <c r="Q6" s="110"/>
      <c r="R6" s="117"/>
      <c r="S6" s="118"/>
      <c r="T6" s="118"/>
      <c r="U6" s="118"/>
      <c r="V6" s="118"/>
      <c r="W6" s="118"/>
      <c r="X6" s="119"/>
      <c r="Y6" s="78"/>
      <c r="Z6" s="79"/>
      <c r="AA6" s="79"/>
      <c r="AB6" s="79"/>
      <c r="AC6" s="80"/>
      <c r="AD6" s="126"/>
      <c r="AE6" s="127"/>
      <c r="AF6" s="127"/>
      <c r="AG6" s="128"/>
      <c r="AH6" s="133"/>
      <c r="AI6" s="126"/>
      <c r="AJ6" s="127"/>
      <c r="AK6" s="128"/>
    </row>
    <row r="7" spans="2:37" s="7" customFormat="1" ht="15.75">
      <c r="B7" s="85"/>
      <c r="C7" s="90"/>
      <c r="D7" s="91"/>
      <c r="E7" s="91"/>
      <c r="F7" s="91"/>
      <c r="G7" s="91"/>
      <c r="H7" s="91"/>
      <c r="I7" s="92"/>
      <c r="J7" s="99"/>
      <c r="K7" s="100"/>
      <c r="L7" s="100"/>
      <c r="M7" s="101"/>
      <c r="N7" s="108"/>
      <c r="O7" s="109"/>
      <c r="P7" s="109"/>
      <c r="Q7" s="110"/>
      <c r="R7" s="117"/>
      <c r="S7" s="118"/>
      <c r="T7" s="118"/>
      <c r="U7" s="118"/>
      <c r="V7" s="118"/>
      <c r="W7" s="118"/>
      <c r="X7" s="119"/>
      <c r="Y7" s="78"/>
      <c r="Z7" s="79"/>
      <c r="AA7" s="79"/>
      <c r="AB7" s="79"/>
      <c r="AC7" s="80"/>
      <c r="AD7" s="126"/>
      <c r="AE7" s="127"/>
      <c r="AF7" s="127"/>
      <c r="AG7" s="128"/>
      <c r="AH7" s="133"/>
      <c r="AI7" s="126"/>
      <c r="AJ7" s="127"/>
      <c r="AK7" s="128"/>
    </row>
    <row r="8" spans="2:37" s="7" customFormat="1" ht="15.75">
      <c r="B8" s="85"/>
      <c r="C8" s="90"/>
      <c r="D8" s="91"/>
      <c r="E8" s="91"/>
      <c r="F8" s="91"/>
      <c r="G8" s="91"/>
      <c r="H8" s="91"/>
      <c r="I8" s="92"/>
      <c r="J8" s="99"/>
      <c r="K8" s="100"/>
      <c r="L8" s="100"/>
      <c r="M8" s="101"/>
      <c r="N8" s="108"/>
      <c r="O8" s="109"/>
      <c r="P8" s="109"/>
      <c r="Q8" s="110"/>
      <c r="R8" s="117"/>
      <c r="S8" s="118"/>
      <c r="T8" s="118"/>
      <c r="U8" s="118"/>
      <c r="V8" s="118"/>
      <c r="W8" s="118"/>
      <c r="X8" s="119"/>
      <c r="Y8" s="78"/>
      <c r="Z8" s="79"/>
      <c r="AA8" s="79"/>
      <c r="AB8" s="79"/>
      <c r="AC8" s="80"/>
      <c r="AD8" s="126"/>
      <c r="AE8" s="127"/>
      <c r="AF8" s="127"/>
      <c r="AG8" s="128"/>
      <c r="AH8" s="133"/>
      <c r="AI8" s="126"/>
      <c r="AJ8" s="127"/>
      <c r="AK8" s="128"/>
    </row>
    <row r="9" spans="2:37" s="7" customFormat="1" ht="15.75">
      <c r="B9" s="86"/>
      <c r="C9" s="93"/>
      <c r="D9" s="94"/>
      <c r="E9" s="94"/>
      <c r="F9" s="94"/>
      <c r="G9" s="94"/>
      <c r="H9" s="94"/>
      <c r="I9" s="95"/>
      <c r="J9" s="102"/>
      <c r="K9" s="103"/>
      <c r="L9" s="103"/>
      <c r="M9" s="104"/>
      <c r="N9" s="111"/>
      <c r="O9" s="112"/>
      <c r="P9" s="112"/>
      <c r="Q9" s="113"/>
      <c r="R9" s="120"/>
      <c r="S9" s="121"/>
      <c r="T9" s="121"/>
      <c r="U9" s="121"/>
      <c r="V9" s="121"/>
      <c r="W9" s="121"/>
      <c r="X9" s="122"/>
      <c r="Y9" s="81"/>
      <c r="Z9" s="82"/>
      <c r="AA9" s="82"/>
      <c r="AB9" s="82"/>
      <c r="AC9" s="83"/>
      <c r="AD9" s="129"/>
      <c r="AE9" s="130"/>
      <c r="AF9" s="130"/>
      <c r="AG9" s="131"/>
      <c r="AH9" s="134"/>
      <c r="AI9" s="129"/>
      <c r="AJ9" s="130"/>
      <c r="AK9" s="131"/>
    </row>
  </sheetData>
  <sheetProtection/>
  <mergeCells count="18">
    <mergeCell ref="AD4:AG9"/>
    <mergeCell ref="AI4:AK9"/>
    <mergeCell ref="AH4:AH9"/>
    <mergeCell ref="AI1:AI2"/>
    <mergeCell ref="AJ1:AJ2"/>
    <mergeCell ref="AK1:AK2"/>
    <mergeCell ref="AH1:AH2"/>
    <mergeCell ref="AD1:AG1"/>
    <mergeCell ref="B4:B9"/>
    <mergeCell ref="C4:I9"/>
    <mergeCell ref="J4:M9"/>
    <mergeCell ref="N4:Q9"/>
    <mergeCell ref="R4:X9"/>
    <mergeCell ref="Y4:AC9"/>
    <mergeCell ref="D1:I1"/>
    <mergeCell ref="K1:M1"/>
    <mergeCell ref="O1:Q1"/>
    <mergeCell ref="S1:X1"/>
  </mergeCells>
  <dataValidations count="3">
    <dataValidation allowBlank="1" showInputMessage="1" showErrorMessage="1" prompt="Indiquez votre régime particulier mais nous ne garantissons pas sa possibilité" sqref="Y2"/>
    <dataValidation allowBlank="1" showInputMessage="1" showErrorMessage="1" prompt="seule option possible pour le dîner du 03/07" sqref="V2"/>
    <dataValidation allowBlank="1" showInputMessage="1" showErrorMessage="1" prompt="seule option possible pour le dîner du 29/06" sqref="G2"/>
  </dataValidation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V54"/>
  <sheetViews>
    <sheetView tabSelected="1" zoomScale="80" zoomScaleNormal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0.50390625" defaultRowHeight="15.75"/>
  <cols>
    <col min="1" max="1" width="8.00390625" style="16" bestFit="1" customWidth="1"/>
    <col min="2" max="2" width="13.625" style="0" customWidth="1"/>
    <col min="3" max="3" width="16.00390625" style="0" customWidth="1"/>
    <col min="4" max="4" width="10.875" style="23" customWidth="1"/>
    <col min="5" max="5" width="11.00390625" style="0" bestFit="1" customWidth="1"/>
    <col min="6" max="6" width="12.00390625" style="0" bestFit="1" customWidth="1"/>
    <col min="7" max="8" width="10.50390625" style="0" bestFit="1" customWidth="1"/>
    <col min="9" max="9" width="11.00390625" style="0" bestFit="1" customWidth="1"/>
    <col min="10" max="10" width="9.00390625" style="0" customWidth="1"/>
    <col min="11" max="11" width="11.00390625" style="0" bestFit="1" customWidth="1"/>
    <col min="12" max="12" width="10.00390625" style="0" bestFit="1" customWidth="1"/>
    <col min="13" max="13" width="9.875" style="0" bestFit="1" customWidth="1"/>
    <col min="14" max="14" width="11.50390625" style="0" customWidth="1"/>
    <col min="15" max="15" width="8.00390625" style="0" bestFit="1" customWidth="1"/>
    <col min="16" max="16" width="8.50390625" style="0" bestFit="1" customWidth="1"/>
    <col min="17" max="17" width="10.375" style="0" bestFit="1" customWidth="1"/>
    <col min="18" max="18" width="9.00390625" style="0" bestFit="1" customWidth="1"/>
    <col min="19" max="19" width="10.00390625" style="0" bestFit="1" customWidth="1"/>
    <col min="20" max="20" width="9.875" style="0" bestFit="1" customWidth="1"/>
    <col min="21" max="21" width="11.00390625" style="0" customWidth="1"/>
    <col min="22" max="22" width="9.00390625" style="0" bestFit="1" customWidth="1"/>
    <col min="23" max="23" width="10.00390625" style="0" bestFit="1" customWidth="1"/>
    <col min="24" max="24" width="10.875" style="0" bestFit="1" customWidth="1"/>
    <col min="25" max="25" width="12.00390625" style="0" customWidth="1"/>
    <col min="26" max="26" width="10.00390625" style="0" bestFit="1" customWidth="1"/>
    <col min="27" max="27" width="10.875" style="0" bestFit="1" customWidth="1"/>
    <col min="28" max="28" width="10.00390625" style="0" bestFit="1" customWidth="1"/>
    <col min="29" max="29" width="11.50390625" style="0" customWidth="1"/>
    <col min="30" max="30" width="10.50390625" style="0" customWidth="1"/>
    <col min="31" max="31" width="10.375" style="0" bestFit="1" customWidth="1"/>
    <col min="32" max="32" width="9.00390625" style="0" bestFit="1" customWidth="1"/>
    <col min="33" max="33" width="11.00390625" style="0" customWidth="1"/>
    <col min="34" max="34" width="11.00390625" style="0" bestFit="1" customWidth="1"/>
    <col min="35" max="35" width="11.875" style="0" customWidth="1"/>
    <col min="36" max="36" width="14.375" style="0" bestFit="1" customWidth="1"/>
    <col min="37" max="37" width="24.125" style="0" customWidth="1"/>
    <col min="38" max="38" width="24.875" style="0" customWidth="1"/>
    <col min="39" max="39" width="15.50390625" style="0" hidden="1" customWidth="1"/>
    <col min="40" max="40" width="18.375" style="0" hidden="1" customWidth="1"/>
    <col min="41" max="41" width="81.625" style="0" customWidth="1"/>
    <col min="42" max="42" width="14.50390625" style="0" customWidth="1"/>
    <col min="43" max="45" width="16.875" style="0" customWidth="1"/>
    <col min="46" max="46" width="33.375" style="0" customWidth="1"/>
    <col min="47" max="48" width="25.50390625" style="0" customWidth="1"/>
  </cols>
  <sheetData>
    <row r="1" spans="1:48" s="7" customFormat="1" ht="75" customHeight="1">
      <c r="A1" s="30"/>
      <c r="B1" s="59" t="s">
        <v>131</v>
      </c>
      <c r="C1" s="60"/>
      <c r="D1" s="60"/>
      <c r="E1" s="60"/>
      <c r="F1" s="60"/>
      <c r="G1" s="60"/>
      <c r="H1" s="60"/>
      <c r="I1" s="60"/>
      <c r="J1" s="60"/>
      <c r="K1" s="60"/>
      <c r="L1" s="61"/>
      <c r="M1" s="12"/>
      <c r="N1" s="14" t="s">
        <v>36</v>
      </c>
      <c r="O1" s="63" t="s">
        <v>157</v>
      </c>
      <c r="P1" s="63"/>
      <c r="Q1" s="63"/>
      <c r="R1" s="63"/>
      <c r="S1" s="63"/>
      <c r="T1" s="64"/>
      <c r="U1" s="15" t="s">
        <v>37</v>
      </c>
      <c r="V1" s="71" t="s">
        <v>151</v>
      </c>
      <c r="W1" s="71"/>
      <c r="X1" s="72"/>
      <c r="Y1" s="25" t="s">
        <v>39</v>
      </c>
      <c r="Z1" s="69" t="s">
        <v>152</v>
      </c>
      <c r="AA1" s="69"/>
      <c r="AB1" s="70"/>
      <c r="AC1" s="14" t="s">
        <v>40</v>
      </c>
      <c r="AD1" s="67" t="s">
        <v>158</v>
      </c>
      <c r="AE1" s="67"/>
      <c r="AF1" s="67"/>
      <c r="AG1" s="67"/>
      <c r="AH1" s="67"/>
      <c r="AI1" s="68"/>
      <c r="AJ1" s="73" t="s">
        <v>34</v>
      </c>
      <c r="AK1" s="74"/>
      <c r="AL1" s="74"/>
      <c r="AM1" s="54"/>
      <c r="AN1" s="55"/>
      <c r="AO1" s="62" t="s">
        <v>165</v>
      </c>
      <c r="AP1" s="65" t="s">
        <v>167</v>
      </c>
      <c r="AQ1" s="66"/>
      <c r="AR1" s="66"/>
      <c r="AS1" s="66"/>
      <c r="AT1" s="57" t="s">
        <v>169</v>
      </c>
      <c r="AU1" s="57" t="s">
        <v>170</v>
      </c>
      <c r="AV1" s="57" t="s">
        <v>171</v>
      </c>
    </row>
    <row r="2" spans="1:48" ht="63.75">
      <c r="A2" s="30" t="s">
        <v>92</v>
      </c>
      <c r="B2" s="10" t="s">
        <v>123</v>
      </c>
      <c r="C2" s="10" t="s">
        <v>124</v>
      </c>
      <c r="D2" s="10" t="s">
        <v>125</v>
      </c>
      <c r="E2" s="21" t="s">
        <v>126</v>
      </c>
      <c r="F2" s="10" t="s">
        <v>127</v>
      </c>
      <c r="G2" s="10" t="s">
        <v>128</v>
      </c>
      <c r="H2" s="10" t="s">
        <v>5</v>
      </c>
      <c r="I2" s="10" t="s">
        <v>129</v>
      </c>
      <c r="J2" s="10" t="s">
        <v>130</v>
      </c>
      <c r="K2" s="10" t="s">
        <v>129</v>
      </c>
      <c r="L2" s="11" t="s">
        <v>7</v>
      </c>
      <c r="M2" s="13" t="s">
        <v>132</v>
      </c>
      <c r="N2" s="19" t="s">
        <v>153</v>
      </c>
      <c r="O2" s="1" t="s">
        <v>136</v>
      </c>
      <c r="P2" s="1" t="s">
        <v>133</v>
      </c>
      <c r="Q2" s="1" t="s">
        <v>134</v>
      </c>
      <c r="R2" s="1" t="s">
        <v>135</v>
      </c>
      <c r="S2" s="1" t="s">
        <v>137</v>
      </c>
      <c r="T2" s="1" t="s">
        <v>138</v>
      </c>
      <c r="U2" s="20" t="s">
        <v>154</v>
      </c>
      <c r="V2" s="2" t="s">
        <v>139</v>
      </c>
      <c r="W2" s="2" t="s">
        <v>140</v>
      </c>
      <c r="X2" s="8" t="s">
        <v>141</v>
      </c>
      <c r="Y2" s="24" t="s">
        <v>155</v>
      </c>
      <c r="Z2" s="9" t="s">
        <v>142</v>
      </c>
      <c r="AA2" s="3" t="s">
        <v>143</v>
      </c>
      <c r="AB2" s="3" t="s">
        <v>144</v>
      </c>
      <c r="AC2" s="19" t="s">
        <v>156</v>
      </c>
      <c r="AD2" s="1" t="s">
        <v>145</v>
      </c>
      <c r="AE2" s="1" t="s">
        <v>146</v>
      </c>
      <c r="AF2" s="4" t="s">
        <v>147</v>
      </c>
      <c r="AG2" s="6" t="s">
        <v>148</v>
      </c>
      <c r="AH2" s="5" t="s">
        <v>149</v>
      </c>
      <c r="AI2" s="5" t="s">
        <v>150</v>
      </c>
      <c r="AJ2" s="26" t="s">
        <v>160</v>
      </c>
      <c r="AK2" s="26" t="s">
        <v>161</v>
      </c>
      <c r="AL2" s="26" t="s">
        <v>162</v>
      </c>
      <c r="AM2" s="26" t="s">
        <v>163</v>
      </c>
      <c r="AN2" s="26" t="s">
        <v>164</v>
      </c>
      <c r="AO2" s="62"/>
      <c r="AP2" s="27" t="s">
        <v>166</v>
      </c>
      <c r="AQ2" s="27" t="s">
        <v>81</v>
      </c>
      <c r="AR2" s="27" t="s">
        <v>168</v>
      </c>
      <c r="AS2" s="29" t="s">
        <v>44</v>
      </c>
      <c r="AT2" s="58"/>
      <c r="AU2" s="58"/>
      <c r="AV2" s="58"/>
    </row>
    <row r="3" spans="1:48" ht="20.25" customHeight="1">
      <c r="A3" s="16">
        <v>1</v>
      </c>
      <c r="B3" s="34" t="s">
        <v>86</v>
      </c>
      <c r="C3" s="34" t="s">
        <v>60</v>
      </c>
      <c r="D3" s="35" t="s">
        <v>122</v>
      </c>
      <c r="E3" s="36">
        <v>35992</v>
      </c>
      <c r="F3" s="34" t="s">
        <v>62</v>
      </c>
      <c r="G3" s="34" t="s">
        <v>87</v>
      </c>
      <c r="H3" s="34" t="s">
        <v>61</v>
      </c>
      <c r="I3" s="36">
        <v>41255</v>
      </c>
      <c r="J3" s="34"/>
      <c r="K3" s="36">
        <v>32658</v>
      </c>
      <c r="L3" s="37" t="s">
        <v>51</v>
      </c>
      <c r="M3" s="37"/>
      <c r="N3" s="37" t="s">
        <v>51</v>
      </c>
      <c r="O3" s="37"/>
      <c r="P3" s="37" t="s">
        <v>51</v>
      </c>
      <c r="Q3" s="37" t="s">
        <v>51</v>
      </c>
      <c r="R3" s="37" t="s">
        <v>51</v>
      </c>
      <c r="S3" s="37" t="s">
        <v>51</v>
      </c>
      <c r="T3" s="37" t="s">
        <v>51</v>
      </c>
      <c r="U3" s="37" t="s">
        <v>51</v>
      </c>
      <c r="V3" s="37" t="s">
        <v>51</v>
      </c>
      <c r="W3" s="37" t="s">
        <v>51</v>
      </c>
      <c r="X3" s="37" t="s">
        <v>51</v>
      </c>
      <c r="Y3" s="37"/>
      <c r="Z3" s="37" t="s">
        <v>51</v>
      </c>
      <c r="AA3" s="37" t="s">
        <v>51</v>
      </c>
      <c r="AB3" s="37"/>
      <c r="AC3" s="37"/>
      <c r="AD3" s="37"/>
      <c r="AE3" s="37"/>
      <c r="AF3" s="37"/>
      <c r="AG3" s="37"/>
      <c r="AH3" s="37"/>
      <c r="AI3" s="37"/>
      <c r="AJ3" s="34" t="s">
        <v>159</v>
      </c>
      <c r="AK3" s="34" t="s">
        <v>85</v>
      </c>
      <c r="AL3" s="34"/>
      <c r="AM3" s="37"/>
      <c r="AN3" s="34"/>
      <c r="AO3" s="34" t="s">
        <v>180</v>
      </c>
      <c r="AP3" s="31">
        <f>IF(N3=oui,'Tarifs &amp; picklists'!$B$4,IF(AC3=oui,'Tarifs &amp; picklists'!$B$4,""))</f>
        <v>60</v>
      </c>
      <c r="AQ3" s="31">
        <f>IF(U3=oui,'Tarifs &amp; picklists'!$B$5,"")</f>
        <v>25</v>
      </c>
      <c r="AR3" s="31">
        <f aca="true" t="shared" si="0" ref="AR3:AR51">(IF(M3=oui,repas,0))+(IF(O3=oui,repas,0))+(IF(P3=oui,nuit,0))+(IF(Q3=oui,repas,0))+(IF(R3=oui,buffet,0))+(IF(S3=oui,nuit,0))+(IF(T3=oui,repas,0))+(IF(V3=oui,repas,0))+(IF(W3=oui,nuit,0))+(IF(X3=oui,repas,0))+(IF(Z3=oui,repas,0))+(IF(AA3=oui,nuit,0))+(IF(AB3=oui,repas,0))+(IF(AD3=oui,repas,0))+(IF(AE3=oui,nuit,0))+(IF(AF3=oui,repas,0))+(IF(AG3=oui,buffet,0))+(IF(AH3=oui,nuit,0))+(IF(AI3=oui,repas,0))+(IF(AM3=oui,buffet,0))</f>
        <v>192.54999999999998</v>
      </c>
      <c r="AS3" s="31">
        <f>SUM(AP3:AR3)</f>
        <v>277.54999999999995</v>
      </c>
      <c r="AT3" s="28" t="str">
        <f aca="true" t="shared" si="1" ref="AT3:AT34">#VALUE!</f>
        <v>OK</v>
      </c>
      <c r="AU3" t="str">
        <f>IF(ISBLANK(B3),"",IF(AND(U3=oui,Y3="competiteur"),"Sélectionnez un seul taikai SVP","OK"))</f>
        <v>OK</v>
      </c>
      <c r="AV3" t="str">
        <f>IF(ISBLANK(B3),"",IF(AND(AK3="lit double (120cm) partagé",AL3=""),"Indiquer partenaire de couchage SVP","OK"))</f>
        <v>OK</v>
      </c>
    </row>
    <row r="4" spans="1:48" ht="15.75" customHeight="1">
      <c r="A4" s="38">
        <v>2</v>
      </c>
      <c r="B4" s="34"/>
      <c r="C4" s="34"/>
      <c r="D4" s="35"/>
      <c r="E4" s="36"/>
      <c r="F4" s="34"/>
      <c r="G4" s="34"/>
      <c r="H4" s="34"/>
      <c r="I4" s="36"/>
      <c r="J4" s="34"/>
      <c r="K4" s="36"/>
      <c r="L4" s="37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39"/>
      <c r="AK4" s="39"/>
      <c r="AL4" s="39"/>
      <c r="AM4" s="42"/>
      <c r="AN4" s="39"/>
      <c r="AO4" s="39"/>
      <c r="AP4" s="43">
        <f>IF(N4=oui,'Tarifs &amp; picklists'!$B$4,IF(AC4=oui,'Tarifs &amp; picklists'!$B$4,""))</f>
      </c>
      <c r="AQ4" s="43">
        <f>IF(U4=oui,'Tarifs &amp; picklists'!$B$5,"")</f>
      </c>
      <c r="AR4" s="43">
        <f t="shared" si="0"/>
        <v>0</v>
      </c>
      <c r="AS4" s="43">
        <f aca="true" t="shared" si="2" ref="AS4:AS51">SUM(AP4:AR4)</f>
        <v>0</v>
      </c>
      <c r="AT4" s="44">
        <f>#VALUE!</f>
      </c>
      <c r="AU4" s="45">
        <f aca="true" t="shared" si="3" ref="AU4:AU51">IF(ISBLANK(B4),"",IF(AND(U4=oui,Y4="competiteur"),"Sélectionnez un seul taikai SVP","OK"))</f>
      </c>
      <c r="AV4" s="45">
        <f aca="true" t="shared" si="4" ref="AV4:AV51">IF(ISBLANK(B4),"",IF(AND(AK4="lit double (120cm) partagé",AL4=""),"Indiquer partenaire de couchage SVP","OK"))</f>
      </c>
    </row>
    <row r="5" spans="1:48" ht="15.75" customHeight="1">
      <c r="A5" s="16">
        <v>3</v>
      </c>
      <c r="B5" s="34"/>
      <c r="C5" s="34"/>
      <c r="D5" s="35"/>
      <c r="E5" s="36"/>
      <c r="F5" s="34"/>
      <c r="G5" s="34"/>
      <c r="H5" s="34"/>
      <c r="I5" s="36"/>
      <c r="J5" s="34"/>
      <c r="K5" s="36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4"/>
      <c r="AK5" s="34"/>
      <c r="AL5" s="34"/>
      <c r="AM5" s="37"/>
      <c r="AN5" s="34"/>
      <c r="AO5" s="34"/>
      <c r="AP5" s="31">
        <f>IF(N5=oui,'Tarifs &amp; picklists'!$B$4,IF(AC5=oui,'Tarifs &amp; picklists'!$B$4,""))</f>
      </c>
      <c r="AQ5" s="31">
        <f>IF(U5=oui,'Tarifs &amp; picklists'!$B$5,"")</f>
      </c>
      <c r="AR5" s="31">
        <f t="shared" si="0"/>
        <v>0</v>
      </c>
      <c r="AS5" s="31">
        <f t="shared" si="2"/>
        <v>0</v>
      </c>
      <c r="AT5" s="28">
        <f>#VALUE!</f>
      </c>
      <c r="AU5">
        <f t="shared" si="3"/>
      </c>
      <c r="AV5">
        <f t="shared" si="4"/>
      </c>
    </row>
    <row r="6" spans="1:48" ht="15.75" customHeight="1">
      <c r="A6" s="38">
        <v>4</v>
      </c>
      <c r="B6" s="34"/>
      <c r="C6" s="34"/>
      <c r="D6" s="35"/>
      <c r="E6" s="36"/>
      <c r="F6" s="34"/>
      <c r="G6" s="34"/>
      <c r="H6" s="34"/>
      <c r="I6" s="36"/>
      <c r="J6" s="34"/>
      <c r="K6" s="36"/>
      <c r="L6" s="37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39"/>
      <c r="AK6" s="39"/>
      <c r="AL6" s="39"/>
      <c r="AM6" s="42"/>
      <c r="AN6" s="39"/>
      <c r="AO6" s="39"/>
      <c r="AP6" s="43">
        <f>IF(N6=oui,'Tarifs &amp; picklists'!$B$4,IF(AC6=oui,'Tarifs &amp; picklists'!$B$4,""))</f>
      </c>
      <c r="AQ6" s="43">
        <f>IF(U6=oui,'Tarifs &amp; picklists'!$B$5,"")</f>
      </c>
      <c r="AR6" s="43">
        <f t="shared" si="0"/>
        <v>0</v>
      </c>
      <c r="AS6" s="43">
        <f t="shared" si="2"/>
        <v>0</v>
      </c>
      <c r="AT6" s="44">
        <f>#VALUE!</f>
      </c>
      <c r="AU6" s="45">
        <f t="shared" si="3"/>
      </c>
      <c r="AV6" s="45">
        <f t="shared" si="4"/>
      </c>
    </row>
    <row r="7" spans="1:48" ht="15.75" customHeight="1">
      <c r="A7" s="16">
        <v>5</v>
      </c>
      <c r="B7" s="34"/>
      <c r="C7" s="34"/>
      <c r="D7" s="35"/>
      <c r="E7" s="36"/>
      <c r="F7" s="34"/>
      <c r="G7" s="34"/>
      <c r="H7" s="34"/>
      <c r="I7" s="36"/>
      <c r="J7" s="34"/>
      <c r="K7" s="36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4"/>
      <c r="AK7" s="34"/>
      <c r="AL7" s="34"/>
      <c r="AM7" s="37"/>
      <c r="AN7" s="34"/>
      <c r="AO7" s="34"/>
      <c r="AP7" s="31">
        <f>IF(N7=oui,'Tarifs &amp; picklists'!$B$4,IF(AC7=oui,'Tarifs &amp; picklists'!$B$4,""))</f>
      </c>
      <c r="AQ7" s="31">
        <f>IF(U7=oui,'Tarifs &amp; picklists'!$B$5,"")</f>
      </c>
      <c r="AR7" s="31">
        <f t="shared" si="0"/>
        <v>0</v>
      </c>
      <c r="AS7" s="31">
        <f t="shared" si="2"/>
        <v>0</v>
      </c>
      <c r="AT7" s="28">
        <f>#VALUE!</f>
      </c>
      <c r="AU7">
        <f t="shared" si="3"/>
      </c>
      <c r="AV7">
        <f t="shared" si="4"/>
      </c>
    </row>
    <row r="8" spans="1:48" ht="15.75" customHeight="1">
      <c r="A8" s="38">
        <v>6</v>
      </c>
      <c r="B8" s="39"/>
      <c r="C8" s="39"/>
      <c r="D8" s="40"/>
      <c r="E8" s="41"/>
      <c r="F8" s="39"/>
      <c r="G8" s="39"/>
      <c r="H8" s="39"/>
      <c r="I8" s="41"/>
      <c r="J8" s="39"/>
      <c r="K8" s="4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39"/>
      <c r="AK8" s="39"/>
      <c r="AL8" s="39"/>
      <c r="AM8" s="42"/>
      <c r="AN8" s="39"/>
      <c r="AO8" s="39"/>
      <c r="AP8" s="43">
        <f>IF(N8=oui,'Tarifs &amp; picklists'!$B$4,IF(AC8=oui,'Tarifs &amp; picklists'!$B$4,""))</f>
      </c>
      <c r="AQ8" s="43">
        <f>IF(U8=oui,'Tarifs &amp; picklists'!$B$5,"")</f>
      </c>
      <c r="AR8" s="43">
        <f t="shared" si="0"/>
        <v>0</v>
      </c>
      <c r="AS8" s="43">
        <f t="shared" si="2"/>
        <v>0</v>
      </c>
      <c r="AT8" s="44">
        <f>#VALUE!</f>
      </c>
      <c r="AU8" s="45">
        <f t="shared" si="3"/>
      </c>
      <c r="AV8" s="45">
        <f t="shared" si="4"/>
      </c>
    </row>
    <row r="9" spans="1:48" ht="15.75" customHeight="1">
      <c r="A9" s="16">
        <v>7</v>
      </c>
      <c r="B9" s="34"/>
      <c r="C9" s="34"/>
      <c r="D9" s="35"/>
      <c r="E9" s="36"/>
      <c r="F9" s="34"/>
      <c r="G9" s="34"/>
      <c r="H9" s="34"/>
      <c r="I9" s="36"/>
      <c r="J9" s="34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4"/>
      <c r="AK9" s="34"/>
      <c r="AL9" s="34"/>
      <c r="AM9" s="37"/>
      <c r="AN9" s="34"/>
      <c r="AO9" s="34"/>
      <c r="AP9" s="31">
        <f>IF(N9=oui,'Tarifs &amp; picklists'!$B$4,IF(AC9=oui,'Tarifs &amp; picklists'!$B$4,""))</f>
      </c>
      <c r="AQ9" s="31">
        <f>IF(U9=oui,'Tarifs &amp; picklists'!$B$5,"")</f>
      </c>
      <c r="AR9" s="31">
        <f t="shared" si="0"/>
        <v>0</v>
      </c>
      <c r="AS9" s="31">
        <f t="shared" si="2"/>
        <v>0</v>
      </c>
      <c r="AT9" s="28">
        <f>#VALUE!</f>
      </c>
      <c r="AU9">
        <f t="shared" si="3"/>
      </c>
      <c r="AV9">
        <f t="shared" si="4"/>
      </c>
    </row>
    <row r="10" spans="1:48" ht="15.75" customHeight="1">
      <c r="A10" s="38">
        <v>8</v>
      </c>
      <c r="B10" s="39"/>
      <c r="C10" s="39"/>
      <c r="D10" s="40"/>
      <c r="E10" s="41"/>
      <c r="F10" s="39"/>
      <c r="G10" s="39"/>
      <c r="H10" s="39"/>
      <c r="I10" s="41"/>
      <c r="J10" s="39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39"/>
      <c r="AK10" s="39"/>
      <c r="AL10" s="39"/>
      <c r="AM10" s="42"/>
      <c r="AN10" s="39"/>
      <c r="AO10" s="39"/>
      <c r="AP10" s="43">
        <f>IF(N10=oui,'Tarifs &amp; picklists'!$B$4,IF(AC10=oui,'Tarifs &amp; picklists'!$B$4,""))</f>
      </c>
      <c r="AQ10" s="43">
        <f>IF(U10=oui,'Tarifs &amp; picklists'!$B$5,"")</f>
      </c>
      <c r="AR10" s="43">
        <f t="shared" si="0"/>
        <v>0</v>
      </c>
      <c r="AS10" s="43">
        <f t="shared" si="2"/>
        <v>0</v>
      </c>
      <c r="AT10" s="44">
        <f>#VALUE!</f>
      </c>
      <c r="AU10" s="45">
        <f t="shared" si="3"/>
      </c>
      <c r="AV10" s="45">
        <f t="shared" si="4"/>
      </c>
    </row>
    <row r="11" spans="1:48" ht="15.75" customHeight="1">
      <c r="A11" s="16">
        <v>9</v>
      </c>
      <c r="B11" s="34"/>
      <c r="C11" s="34"/>
      <c r="D11" s="35"/>
      <c r="E11" s="36"/>
      <c r="F11" s="34"/>
      <c r="G11" s="34"/>
      <c r="H11" s="34"/>
      <c r="I11" s="36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4"/>
      <c r="AK11" s="34"/>
      <c r="AL11" s="34"/>
      <c r="AM11" s="37"/>
      <c r="AN11" s="34"/>
      <c r="AO11" s="34"/>
      <c r="AP11" s="31">
        <f>IF(N11=oui,'Tarifs &amp; picklists'!$B$4,IF(AC11=oui,'Tarifs &amp; picklists'!$B$4,""))</f>
      </c>
      <c r="AQ11" s="31">
        <f>IF(U11=oui,'Tarifs &amp; picklists'!$B$5,"")</f>
      </c>
      <c r="AR11" s="31">
        <f t="shared" si="0"/>
        <v>0</v>
      </c>
      <c r="AS11" s="31">
        <f t="shared" si="2"/>
        <v>0</v>
      </c>
      <c r="AT11" s="28">
        <f>#VALUE!</f>
      </c>
      <c r="AU11">
        <f t="shared" si="3"/>
      </c>
      <c r="AV11">
        <f t="shared" si="4"/>
      </c>
    </row>
    <row r="12" spans="1:48" ht="15.75" customHeight="1">
      <c r="A12" s="38">
        <v>10</v>
      </c>
      <c r="B12" s="39"/>
      <c r="C12" s="39"/>
      <c r="D12" s="40"/>
      <c r="E12" s="41"/>
      <c r="F12" s="39"/>
      <c r="G12" s="39"/>
      <c r="H12" s="39"/>
      <c r="I12" s="41"/>
      <c r="J12" s="39"/>
      <c r="K12" s="4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39"/>
      <c r="AK12" s="39"/>
      <c r="AL12" s="39"/>
      <c r="AM12" s="42"/>
      <c r="AN12" s="39"/>
      <c r="AO12" s="39"/>
      <c r="AP12" s="43">
        <f>IF(N12=oui,'Tarifs &amp; picklists'!$B$4,IF(AC12=oui,'Tarifs &amp; picklists'!$B$4,""))</f>
      </c>
      <c r="AQ12" s="43">
        <f>IF(U12=oui,'Tarifs &amp; picklists'!$B$5,"")</f>
      </c>
      <c r="AR12" s="43">
        <f t="shared" si="0"/>
        <v>0</v>
      </c>
      <c r="AS12" s="43">
        <f t="shared" si="2"/>
        <v>0</v>
      </c>
      <c r="AT12" s="44">
        <f>#VALUE!</f>
      </c>
      <c r="AU12" s="45">
        <f t="shared" si="3"/>
      </c>
      <c r="AV12" s="45">
        <f t="shared" si="4"/>
      </c>
    </row>
    <row r="13" spans="1:48" ht="15.75" customHeight="1">
      <c r="A13" s="16">
        <v>11</v>
      </c>
      <c r="B13" s="34"/>
      <c r="C13" s="34"/>
      <c r="D13" s="35"/>
      <c r="E13" s="36"/>
      <c r="F13" s="34"/>
      <c r="G13" s="34"/>
      <c r="H13" s="34"/>
      <c r="I13" s="36"/>
      <c r="J13" s="34"/>
      <c r="K13" s="3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4"/>
      <c r="AK13" s="34"/>
      <c r="AL13" s="34"/>
      <c r="AM13" s="37"/>
      <c r="AN13" s="34"/>
      <c r="AO13" s="34"/>
      <c r="AP13" s="31">
        <f>IF(N13=oui,'Tarifs &amp; picklists'!$B$4,IF(AC13=oui,'Tarifs &amp; picklists'!$B$4,""))</f>
      </c>
      <c r="AQ13" s="31">
        <f>IF(U13=oui,'Tarifs &amp; picklists'!$B$5,"")</f>
      </c>
      <c r="AR13" s="31">
        <f t="shared" si="0"/>
        <v>0</v>
      </c>
      <c r="AS13" s="31">
        <f t="shared" si="2"/>
        <v>0</v>
      </c>
      <c r="AT13" s="28">
        <f>#VALUE!</f>
      </c>
      <c r="AU13">
        <f t="shared" si="3"/>
      </c>
      <c r="AV13">
        <f t="shared" si="4"/>
      </c>
    </row>
    <row r="14" spans="1:48" ht="15.75" customHeight="1">
      <c r="A14" s="38">
        <v>12</v>
      </c>
      <c r="B14" s="39"/>
      <c r="C14" s="39"/>
      <c r="D14" s="40"/>
      <c r="E14" s="41"/>
      <c r="F14" s="39"/>
      <c r="G14" s="39"/>
      <c r="H14" s="39"/>
      <c r="I14" s="41"/>
      <c r="J14" s="39"/>
      <c r="K14" s="41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39"/>
      <c r="AK14" s="39"/>
      <c r="AL14" s="39"/>
      <c r="AM14" s="42"/>
      <c r="AN14" s="39"/>
      <c r="AO14" s="39"/>
      <c r="AP14" s="43">
        <f>IF(N14=oui,'Tarifs &amp; picklists'!$B$4,IF(AC14=oui,'Tarifs &amp; picklists'!$B$4,""))</f>
      </c>
      <c r="AQ14" s="43">
        <f>IF(U14=oui,'Tarifs &amp; picklists'!$B$5,"")</f>
      </c>
      <c r="AR14" s="43">
        <f t="shared" si="0"/>
        <v>0</v>
      </c>
      <c r="AS14" s="43">
        <f t="shared" si="2"/>
        <v>0</v>
      </c>
      <c r="AT14" s="44">
        <f>#VALUE!</f>
      </c>
      <c r="AU14" s="45">
        <f t="shared" si="3"/>
      </c>
      <c r="AV14" s="45">
        <f t="shared" si="4"/>
      </c>
    </row>
    <row r="15" spans="1:48" ht="15.75" customHeight="1">
      <c r="A15" s="16">
        <v>13</v>
      </c>
      <c r="B15" s="34"/>
      <c r="C15" s="34"/>
      <c r="D15" s="35"/>
      <c r="E15" s="36"/>
      <c r="F15" s="34"/>
      <c r="G15" s="34"/>
      <c r="H15" s="34"/>
      <c r="I15" s="36"/>
      <c r="J15" s="34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4"/>
      <c r="AK15" s="34"/>
      <c r="AL15" s="34"/>
      <c r="AM15" s="37"/>
      <c r="AN15" s="34"/>
      <c r="AO15" s="34"/>
      <c r="AP15" s="31">
        <f>IF(N15=oui,'Tarifs &amp; picklists'!$B$4,IF(AC15=oui,'Tarifs &amp; picklists'!$B$4,""))</f>
      </c>
      <c r="AQ15" s="31">
        <f>IF(U15=oui,'Tarifs &amp; picklists'!$B$5,"")</f>
      </c>
      <c r="AR15" s="31">
        <f t="shared" si="0"/>
        <v>0</v>
      </c>
      <c r="AS15" s="31">
        <f t="shared" si="2"/>
        <v>0</v>
      </c>
      <c r="AT15" s="28">
        <f>#VALUE!</f>
      </c>
      <c r="AU15">
        <f t="shared" si="3"/>
      </c>
      <c r="AV15">
        <f t="shared" si="4"/>
      </c>
    </row>
    <row r="16" spans="1:48" ht="15.75" customHeight="1">
      <c r="A16" s="38">
        <v>14</v>
      </c>
      <c r="B16" s="39"/>
      <c r="C16" s="39"/>
      <c r="D16" s="40"/>
      <c r="E16" s="41"/>
      <c r="F16" s="39"/>
      <c r="G16" s="39"/>
      <c r="H16" s="39"/>
      <c r="I16" s="41"/>
      <c r="J16" s="39"/>
      <c r="K16" s="41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39"/>
      <c r="AK16" s="39"/>
      <c r="AL16" s="39"/>
      <c r="AM16" s="42"/>
      <c r="AN16" s="39"/>
      <c r="AO16" s="39"/>
      <c r="AP16" s="43">
        <f>IF(N16=oui,'Tarifs &amp; picklists'!$B$4,IF(AC16=oui,'Tarifs &amp; picklists'!$B$4,""))</f>
      </c>
      <c r="AQ16" s="43">
        <f>IF(U16=oui,'Tarifs &amp; picklists'!$B$5,"")</f>
      </c>
      <c r="AR16" s="43">
        <f t="shared" si="0"/>
        <v>0</v>
      </c>
      <c r="AS16" s="43">
        <f t="shared" si="2"/>
        <v>0</v>
      </c>
      <c r="AT16" s="44">
        <f>#VALUE!</f>
      </c>
      <c r="AU16" s="45">
        <f t="shared" si="3"/>
      </c>
      <c r="AV16" s="45">
        <f t="shared" si="4"/>
      </c>
    </row>
    <row r="17" spans="1:48" ht="15.75" customHeight="1">
      <c r="A17" s="16">
        <v>15</v>
      </c>
      <c r="B17" s="34"/>
      <c r="C17" s="34"/>
      <c r="D17" s="35"/>
      <c r="E17" s="36"/>
      <c r="F17" s="34"/>
      <c r="G17" s="34"/>
      <c r="H17" s="34"/>
      <c r="I17" s="36"/>
      <c r="J17" s="34"/>
      <c r="K17" s="3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4"/>
      <c r="AK17" s="34"/>
      <c r="AL17" s="34"/>
      <c r="AM17" s="37"/>
      <c r="AN17" s="34"/>
      <c r="AO17" s="34"/>
      <c r="AP17" s="31">
        <f>IF(N17=oui,'Tarifs &amp; picklists'!$B$4,IF(AC17=oui,'Tarifs &amp; picklists'!$B$4,""))</f>
      </c>
      <c r="AQ17" s="31">
        <f>IF(U17=oui,'Tarifs &amp; picklists'!$B$5,"")</f>
      </c>
      <c r="AR17" s="31">
        <f t="shared" si="0"/>
        <v>0</v>
      </c>
      <c r="AS17" s="31">
        <f t="shared" si="2"/>
        <v>0</v>
      </c>
      <c r="AT17" s="28">
        <f>#VALUE!</f>
      </c>
      <c r="AU17">
        <f t="shared" si="3"/>
      </c>
      <c r="AV17">
        <f t="shared" si="4"/>
      </c>
    </row>
    <row r="18" spans="1:48" ht="15.75" customHeight="1">
      <c r="A18" s="38">
        <v>16</v>
      </c>
      <c r="B18" s="39"/>
      <c r="C18" s="39"/>
      <c r="D18" s="40"/>
      <c r="E18" s="41"/>
      <c r="F18" s="39"/>
      <c r="G18" s="39"/>
      <c r="H18" s="39"/>
      <c r="I18" s="41"/>
      <c r="J18" s="39"/>
      <c r="K18" s="41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39"/>
      <c r="AK18" s="39"/>
      <c r="AL18" s="39"/>
      <c r="AM18" s="42"/>
      <c r="AN18" s="39"/>
      <c r="AO18" s="39"/>
      <c r="AP18" s="43">
        <f>IF(N18=oui,'Tarifs &amp; picklists'!$B$4,IF(AC18=oui,'Tarifs &amp; picklists'!$B$4,""))</f>
      </c>
      <c r="AQ18" s="43">
        <f>IF(U18=oui,'Tarifs &amp; picklists'!$B$5,"")</f>
      </c>
      <c r="AR18" s="43">
        <f t="shared" si="0"/>
        <v>0</v>
      </c>
      <c r="AS18" s="43">
        <f t="shared" si="2"/>
        <v>0</v>
      </c>
      <c r="AT18" s="44">
        <f>#VALUE!</f>
      </c>
      <c r="AU18" s="45">
        <f t="shared" si="3"/>
      </c>
      <c r="AV18" s="45">
        <f t="shared" si="4"/>
      </c>
    </row>
    <row r="19" spans="1:48" ht="15.75" customHeight="1">
      <c r="A19" s="16">
        <v>17</v>
      </c>
      <c r="B19" s="34"/>
      <c r="C19" s="34"/>
      <c r="D19" s="35"/>
      <c r="E19" s="36"/>
      <c r="F19" s="34"/>
      <c r="G19" s="34"/>
      <c r="H19" s="34"/>
      <c r="I19" s="36"/>
      <c r="J19" s="34"/>
      <c r="K19" s="3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4"/>
      <c r="AK19" s="34"/>
      <c r="AL19" s="34"/>
      <c r="AM19" s="37"/>
      <c r="AN19" s="34"/>
      <c r="AO19" s="34"/>
      <c r="AP19" s="31">
        <f>IF(N19=oui,'Tarifs &amp; picklists'!$B$4,IF(AC19=oui,'Tarifs &amp; picklists'!$B$4,""))</f>
      </c>
      <c r="AQ19" s="31">
        <f>IF(U19=oui,'Tarifs &amp; picklists'!$B$5,"")</f>
      </c>
      <c r="AR19" s="31">
        <f t="shared" si="0"/>
        <v>0</v>
      </c>
      <c r="AS19" s="31">
        <f t="shared" si="2"/>
        <v>0</v>
      </c>
      <c r="AT19" s="28">
        <f>#VALUE!</f>
      </c>
      <c r="AU19">
        <f t="shared" si="3"/>
      </c>
      <c r="AV19">
        <f t="shared" si="4"/>
      </c>
    </row>
    <row r="20" spans="1:48" ht="15.75" customHeight="1">
      <c r="A20" s="38">
        <v>18</v>
      </c>
      <c r="B20" s="39"/>
      <c r="C20" s="39"/>
      <c r="D20" s="40"/>
      <c r="E20" s="41"/>
      <c r="F20" s="39"/>
      <c r="G20" s="39"/>
      <c r="H20" s="39"/>
      <c r="I20" s="41"/>
      <c r="J20" s="39"/>
      <c r="K20" s="41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39"/>
      <c r="AK20" s="39"/>
      <c r="AL20" s="39"/>
      <c r="AM20" s="42"/>
      <c r="AN20" s="39"/>
      <c r="AO20" s="39"/>
      <c r="AP20" s="43">
        <f>IF(N20=oui,'Tarifs &amp; picklists'!$B$4,IF(AC20=oui,'Tarifs &amp; picklists'!$B$4,""))</f>
      </c>
      <c r="AQ20" s="43">
        <f>IF(U20=oui,'Tarifs &amp; picklists'!$B$5,"")</f>
      </c>
      <c r="AR20" s="43">
        <f t="shared" si="0"/>
        <v>0</v>
      </c>
      <c r="AS20" s="43">
        <f t="shared" si="2"/>
        <v>0</v>
      </c>
      <c r="AT20" s="44">
        <f>#VALUE!</f>
      </c>
      <c r="AU20" s="45">
        <f t="shared" si="3"/>
      </c>
      <c r="AV20" s="45">
        <f t="shared" si="4"/>
      </c>
    </row>
    <row r="21" spans="1:48" ht="16.5">
      <c r="A21" s="16">
        <v>19</v>
      </c>
      <c r="B21" s="34"/>
      <c r="C21" s="34"/>
      <c r="D21" s="35"/>
      <c r="E21" s="36"/>
      <c r="F21" s="34"/>
      <c r="G21" s="34"/>
      <c r="H21" s="34"/>
      <c r="I21" s="36"/>
      <c r="J21" s="34"/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4"/>
      <c r="AK21" s="34"/>
      <c r="AL21" s="34"/>
      <c r="AM21" s="37"/>
      <c r="AN21" s="34"/>
      <c r="AO21" s="34"/>
      <c r="AP21" s="31">
        <f>IF(N21=oui,'Tarifs &amp; picklists'!$B$4,IF(AC21=oui,'Tarifs &amp; picklists'!$B$4,""))</f>
      </c>
      <c r="AQ21" s="31">
        <f>IF(U21=oui,'Tarifs &amp; picklists'!$B$5,"")</f>
      </c>
      <c r="AR21" s="31">
        <f t="shared" si="0"/>
        <v>0</v>
      </c>
      <c r="AS21" s="31">
        <f t="shared" si="2"/>
        <v>0</v>
      </c>
      <c r="AT21" s="28">
        <f>#VALUE!</f>
      </c>
      <c r="AU21">
        <f t="shared" si="3"/>
      </c>
      <c r="AV21">
        <f t="shared" si="4"/>
      </c>
    </row>
    <row r="22" spans="1:48" ht="16.5">
      <c r="A22" s="38">
        <v>20</v>
      </c>
      <c r="B22" s="39"/>
      <c r="C22" s="39"/>
      <c r="D22" s="40"/>
      <c r="E22" s="41"/>
      <c r="F22" s="39"/>
      <c r="G22" s="39"/>
      <c r="H22" s="39"/>
      <c r="I22" s="41"/>
      <c r="J22" s="39"/>
      <c r="K22" s="41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39"/>
      <c r="AK22" s="39"/>
      <c r="AL22" s="39"/>
      <c r="AM22" s="42"/>
      <c r="AN22" s="39"/>
      <c r="AO22" s="39"/>
      <c r="AP22" s="43">
        <f>IF(N22=oui,'Tarifs &amp; picklists'!$B$4,IF(AC22=oui,'Tarifs &amp; picklists'!$B$4,""))</f>
      </c>
      <c r="AQ22" s="43">
        <f>IF(U22=oui,'Tarifs &amp; picklists'!$B$5,"")</f>
      </c>
      <c r="AR22" s="43">
        <f t="shared" si="0"/>
        <v>0</v>
      </c>
      <c r="AS22" s="43">
        <f t="shared" si="2"/>
        <v>0</v>
      </c>
      <c r="AT22" s="44">
        <f>#VALUE!</f>
      </c>
      <c r="AU22" s="45">
        <f t="shared" si="3"/>
      </c>
      <c r="AV22" s="45">
        <f t="shared" si="4"/>
      </c>
    </row>
    <row r="23" spans="1:48" ht="16.5">
      <c r="A23" s="16">
        <v>21</v>
      </c>
      <c r="B23" s="34"/>
      <c r="C23" s="34"/>
      <c r="D23" s="35"/>
      <c r="E23" s="36"/>
      <c r="F23" s="34"/>
      <c r="G23" s="34"/>
      <c r="H23" s="34"/>
      <c r="I23" s="36"/>
      <c r="J23" s="34"/>
      <c r="K23" s="3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4"/>
      <c r="AK23" s="34"/>
      <c r="AL23" s="34"/>
      <c r="AM23" s="37"/>
      <c r="AN23" s="34"/>
      <c r="AO23" s="34"/>
      <c r="AP23" s="31">
        <f>IF(N23=oui,'Tarifs &amp; picklists'!$B$4,IF(AC23=oui,'Tarifs &amp; picklists'!$B$4,""))</f>
      </c>
      <c r="AQ23" s="31">
        <f>IF(U23=oui,'Tarifs &amp; picklists'!$B$5,"")</f>
      </c>
      <c r="AR23" s="31">
        <f t="shared" si="0"/>
        <v>0</v>
      </c>
      <c r="AS23" s="31">
        <f t="shared" si="2"/>
        <v>0</v>
      </c>
      <c r="AT23" s="28">
        <f>#VALUE!</f>
      </c>
      <c r="AU23">
        <f t="shared" si="3"/>
      </c>
      <c r="AV23">
        <f t="shared" si="4"/>
      </c>
    </row>
    <row r="24" spans="1:48" ht="16.5">
      <c r="A24" s="38">
        <v>22</v>
      </c>
      <c r="B24" s="39"/>
      <c r="C24" s="39"/>
      <c r="D24" s="40"/>
      <c r="E24" s="41"/>
      <c r="F24" s="39"/>
      <c r="G24" s="39"/>
      <c r="H24" s="39"/>
      <c r="I24" s="41"/>
      <c r="J24" s="39"/>
      <c r="K24" s="41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39"/>
      <c r="AK24" s="39"/>
      <c r="AL24" s="39"/>
      <c r="AM24" s="42"/>
      <c r="AN24" s="39"/>
      <c r="AO24" s="39"/>
      <c r="AP24" s="43">
        <f>IF(N24=oui,'Tarifs &amp; picklists'!$B$4,IF(AC24=oui,'Tarifs &amp; picklists'!$B$4,""))</f>
      </c>
      <c r="AQ24" s="43">
        <f>IF(U24=oui,'Tarifs &amp; picklists'!$B$5,"")</f>
      </c>
      <c r="AR24" s="43">
        <f t="shared" si="0"/>
        <v>0</v>
      </c>
      <c r="AS24" s="43">
        <f t="shared" si="2"/>
        <v>0</v>
      </c>
      <c r="AT24" s="44">
        <f>#VALUE!</f>
      </c>
      <c r="AU24" s="45">
        <f t="shared" si="3"/>
      </c>
      <c r="AV24" s="45">
        <f t="shared" si="4"/>
      </c>
    </row>
    <row r="25" spans="1:48" ht="16.5">
      <c r="A25" s="16">
        <v>23</v>
      </c>
      <c r="B25" s="34"/>
      <c r="C25" s="34"/>
      <c r="D25" s="35"/>
      <c r="E25" s="36"/>
      <c r="F25" s="34"/>
      <c r="G25" s="34"/>
      <c r="H25" s="34"/>
      <c r="I25" s="36"/>
      <c r="J25" s="34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4"/>
      <c r="AK25" s="34"/>
      <c r="AL25" s="34"/>
      <c r="AM25" s="37"/>
      <c r="AN25" s="34"/>
      <c r="AO25" s="34"/>
      <c r="AP25" s="31">
        <f>IF(N25=oui,'Tarifs &amp; picklists'!$B$4,IF(AC25=oui,'Tarifs &amp; picklists'!$B$4,""))</f>
      </c>
      <c r="AQ25" s="31">
        <f>IF(U25=oui,'Tarifs &amp; picklists'!$B$5,"")</f>
      </c>
      <c r="AR25" s="31">
        <f t="shared" si="0"/>
        <v>0</v>
      </c>
      <c r="AS25" s="31">
        <f t="shared" si="2"/>
        <v>0</v>
      </c>
      <c r="AT25" s="28">
        <f>#VALUE!</f>
      </c>
      <c r="AU25">
        <f t="shared" si="3"/>
      </c>
      <c r="AV25">
        <f t="shared" si="4"/>
      </c>
    </row>
    <row r="26" spans="1:48" ht="16.5">
      <c r="A26" s="38">
        <v>24</v>
      </c>
      <c r="B26" s="39"/>
      <c r="C26" s="39"/>
      <c r="D26" s="40"/>
      <c r="E26" s="41"/>
      <c r="F26" s="39"/>
      <c r="G26" s="39"/>
      <c r="H26" s="39"/>
      <c r="I26" s="41"/>
      <c r="J26" s="39"/>
      <c r="K26" s="41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39"/>
      <c r="AK26" s="39"/>
      <c r="AL26" s="39"/>
      <c r="AM26" s="42"/>
      <c r="AN26" s="39"/>
      <c r="AO26" s="39"/>
      <c r="AP26" s="43">
        <f>IF(N26=oui,'Tarifs &amp; picklists'!$B$4,IF(AC26=oui,'Tarifs &amp; picklists'!$B$4,""))</f>
      </c>
      <c r="AQ26" s="43">
        <f>IF(U26=oui,'Tarifs &amp; picklists'!$B$5,"")</f>
      </c>
      <c r="AR26" s="43">
        <f t="shared" si="0"/>
        <v>0</v>
      </c>
      <c r="AS26" s="43">
        <f t="shared" si="2"/>
        <v>0</v>
      </c>
      <c r="AT26" s="44">
        <f>#VALUE!</f>
      </c>
      <c r="AU26" s="45">
        <f t="shared" si="3"/>
      </c>
      <c r="AV26" s="45">
        <f t="shared" si="4"/>
      </c>
    </row>
    <row r="27" spans="1:48" ht="16.5">
      <c r="A27" s="16">
        <v>25</v>
      </c>
      <c r="B27" s="34"/>
      <c r="C27" s="34"/>
      <c r="D27" s="35"/>
      <c r="E27" s="36"/>
      <c r="F27" s="34"/>
      <c r="G27" s="34"/>
      <c r="H27" s="34"/>
      <c r="I27" s="36"/>
      <c r="J27" s="34"/>
      <c r="K27" s="3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4"/>
      <c r="AK27" s="34"/>
      <c r="AL27" s="34"/>
      <c r="AM27" s="37"/>
      <c r="AN27" s="34"/>
      <c r="AO27" s="34"/>
      <c r="AP27" s="31">
        <f>IF(N27=oui,'Tarifs &amp; picklists'!$B$4,IF(AC27=oui,'Tarifs &amp; picklists'!$B$4,""))</f>
      </c>
      <c r="AQ27" s="31">
        <f>IF(U27=oui,'Tarifs &amp; picklists'!$B$5,"")</f>
      </c>
      <c r="AR27" s="31">
        <f t="shared" si="0"/>
        <v>0</v>
      </c>
      <c r="AS27" s="31">
        <f t="shared" si="2"/>
        <v>0</v>
      </c>
      <c r="AT27" s="28">
        <f>#VALUE!</f>
      </c>
      <c r="AU27">
        <f t="shared" si="3"/>
      </c>
      <c r="AV27">
        <f t="shared" si="4"/>
      </c>
    </row>
    <row r="28" spans="1:48" ht="16.5">
      <c r="A28" s="38">
        <v>26</v>
      </c>
      <c r="B28" s="39"/>
      <c r="C28" s="39"/>
      <c r="D28" s="40"/>
      <c r="E28" s="41"/>
      <c r="F28" s="39"/>
      <c r="G28" s="39"/>
      <c r="H28" s="39"/>
      <c r="I28" s="41"/>
      <c r="J28" s="39"/>
      <c r="K28" s="41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39"/>
      <c r="AK28" s="39"/>
      <c r="AL28" s="39"/>
      <c r="AM28" s="42"/>
      <c r="AN28" s="39"/>
      <c r="AO28" s="39"/>
      <c r="AP28" s="43">
        <f>IF(N28=oui,'Tarifs &amp; picklists'!$B$4,IF(AC28=oui,'Tarifs &amp; picklists'!$B$4,""))</f>
      </c>
      <c r="AQ28" s="43">
        <f>IF(U28=oui,'Tarifs &amp; picklists'!$B$5,"")</f>
      </c>
      <c r="AR28" s="43">
        <f t="shared" si="0"/>
        <v>0</v>
      </c>
      <c r="AS28" s="43">
        <f t="shared" si="2"/>
        <v>0</v>
      </c>
      <c r="AT28" s="44">
        <f>#VALUE!</f>
      </c>
      <c r="AU28" s="45">
        <f t="shared" si="3"/>
      </c>
      <c r="AV28" s="45">
        <f t="shared" si="4"/>
      </c>
    </row>
    <row r="29" spans="1:48" ht="16.5">
      <c r="A29" s="16">
        <v>27</v>
      </c>
      <c r="B29" s="34"/>
      <c r="C29" s="34"/>
      <c r="D29" s="35"/>
      <c r="E29" s="36"/>
      <c r="F29" s="34"/>
      <c r="G29" s="34"/>
      <c r="H29" s="34"/>
      <c r="I29" s="36"/>
      <c r="J29" s="34"/>
      <c r="K29" s="36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4"/>
      <c r="AK29" s="34"/>
      <c r="AL29" s="34"/>
      <c r="AM29" s="37"/>
      <c r="AN29" s="34"/>
      <c r="AO29" s="34"/>
      <c r="AP29" s="31">
        <f>IF(N29=oui,'Tarifs &amp; picklists'!$B$4,IF(AC29=oui,'Tarifs &amp; picklists'!$B$4,""))</f>
      </c>
      <c r="AQ29" s="31">
        <f>IF(U29=oui,'Tarifs &amp; picklists'!$B$5,"")</f>
      </c>
      <c r="AR29" s="31">
        <f t="shared" si="0"/>
        <v>0</v>
      </c>
      <c r="AS29" s="31">
        <f t="shared" si="2"/>
        <v>0</v>
      </c>
      <c r="AT29" s="28">
        <f>#VALUE!</f>
      </c>
      <c r="AU29">
        <f t="shared" si="3"/>
      </c>
      <c r="AV29">
        <f t="shared" si="4"/>
      </c>
    </row>
    <row r="30" spans="1:48" ht="16.5">
      <c r="A30" s="38">
        <v>28</v>
      </c>
      <c r="B30" s="39"/>
      <c r="C30" s="39"/>
      <c r="D30" s="40"/>
      <c r="E30" s="41"/>
      <c r="F30" s="39"/>
      <c r="G30" s="39"/>
      <c r="H30" s="39"/>
      <c r="I30" s="41"/>
      <c r="J30" s="39"/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39"/>
      <c r="AK30" s="39"/>
      <c r="AL30" s="39"/>
      <c r="AM30" s="42"/>
      <c r="AN30" s="39"/>
      <c r="AO30" s="39"/>
      <c r="AP30" s="43">
        <f>IF(N30=oui,'Tarifs &amp; picklists'!$B$4,IF(AC30=oui,'Tarifs &amp; picklists'!$B$4,""))</f>
      </c>
      <c r="AQ30" s="43">
        <f>IF(U30=oui,'Tarifs &amp; picklists'!$B$5,"")</f>
      </c>
      <c r="AR30" s="43">
        <f t="shared" si="0"/>
        <v>0</v>
      </c>
      <c r="AS30" s="43">
        <f t="shared" si="2"/>
        <v>0</v>
      </c>
      <c r="AT30" s="44">
        <f>#VALUE!</f>
      </c>
      <c r="AU30" s="45">
        <f t="shared" si="3"/>
      </c>
      <c r="AV30" s="45">
        <f t="shared" si="4"/>
      </c>
    </row>
    <row r="31" spans="1:48" ht="16.5">
      <c r="A31" s="16">
        <v>29</v>
      </c>
      <c r="B31" s="34"/>
      <c r="C31" s="34"/>
      <c r="D31" s="35"/>
      <c r="E31" s="36"/>
      <c r="F31" s="34"/>
      <c r="G31" s="34"/>
      <c r="H31" s="34"/>
      <c r="I31" s="36"/>
      <c r="J31" s="34"/>
      <c r="K31" s="36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4"/>
      <c r="AK31" s="34"/>
      <c r="AL31" s="34"/>
      <c r="AM31" s="37"/>
      <c r="AN31" s="34"/>
      <c r="AO31" s="34"/>
      <c r="AP31" s="31">
        <f>IF(N31=oui,'Tarifs &amp; picklists'!$B$4,IF(AC31=oui,'Tarifs &amp; picklists'!$B$4,""))</f>
      </c>
      <c r="AQ31" s="31">
        <f>IF(U31=oui,'Tarifs &amp; picklists'!$B$5,"")</f>
      </c>
      <c r="AR31" s="31">
        <f t="shared" si="0"/>
        <v>0</v>
      </c>
      <c r="AS31" s="31">
        <f t="shared" si="2"/>
        <v>0</v>
      </c>
      <c r="AT31" s="28">
        <f>#VALUE!</f>
      </c>
      <c r="AU31">
        <f t="shared" si="3"/>
      </c>
      <c r="AV31">
        <f t="shared" si="4"/>
      </c>
    </row>
    <row r="32" spans="1:48" ht="16.5">
      <c r="A32" s="38">
        <v>30</v>
      </c>
      <c r="B32" s="39"/>
      <c r="C32" s="39"/>
      <c r="D32" s="40"/>
      <c r="E32" s="41"/>
      <c r="F32" s="39"/>
      <c r="G32" s="39"/>
      <c r="H32" s="39"/>
      <c r="I32" s="41"/>
      <c r="J32" s="39"/>
      <c r="K32" s="41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39"/>
      <c r="AK32" s="39"/>
      <c r="AL32" s="39"/>
      <c r="AM32" s="42"/>
      <c r="AN32" s="39"/>
      <c r="AO32" s="39"/>
      <c r="AP32" s="43">
        <f>IF(N32=oui,'Tarifs &amp; picklists'!$B$4,IF(AC32=oui,'Tarifs &amp; picklists'!$B$4,""))</f>
      </c>
      <c r="AQ32" s="43">
        <f>IF(U32=oui,'Tarifs &amp; picklists'!$B$5,"")</f>
      </c>
      <c r="AR32" s="43">
        <f t="shared" si="0"/>
        <v>0</v>
      </c>
      <c r="AS32" s="43">
        <f t="shared" si="2"/>
        <v>0</v>
      </c>
      <c r="AT32" s="44">
        <f>#VALUE!</f>
      </c>
      <c r="AU32" s="45">
        <f t="shared" si="3"/>
      </c>
      <c r="AV32" s="45">
        <f t="shared" si="4"/>
      </c>
    </row>
    <row r="33" spans="1:48" ht="16.5">
      <c r="A33" s="16">
        <v>31</v>
      </c>
      <c r="B33" s="34"/>
      <c r="C33" s="34"/>
      <c r="D33" s="35"/>
      <c r="E33" s="36"/>
      <c r="F33" s="34"/>
      <c r="G33" s="34"/>
      <c r="H33" s="34"/>
      <c r="I33" s="36"/>
      <c r="J33" s="34"/>
      <c r="K33" s="36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4"/>
      <c r="AK33" s="34"/>
      <c r="AL33" s="34"/>
      <c r="AM33" s="37"/>
      <c r="AN33" s="34"/>
      <c r="AO33" s="34"/>
      <c r="AP33" s="31">
        <f>IF(N33=oui,'Tarifs &amp; picklists'!$B$4,IF(AC33=oui,'Tarifs &amp; picklists'!$B$4,""))</f>
      </c>
      <c r="AQ33" s="31">
        <f>IF(U33=oui,'Tarifs &amp; picklists'!$B$5,"")</f>
      </c>
      <c r="AR33" s="31">
        <f t="shared" si="0"/>
        <v>0</v>
      </c>
      <c r="AS33" s="31">
        <f t="shared" si="2"/>
        <v>0</v>
      </c>
      <c r="AT33" s="28">
        <f>#VALUE!</f>
      </c>
      <c r="AU33">
        <f t="shared" si="3"/>
      </c>
      <c r="AV33">
        <f t="shared" si="4"/>
      </c>
    </row>
    <row r="34" spans="1:48" ht="16.5">
      <c r="A34" s="38">
        <v>32</v>
      </c>
      <c r="B34" s="39"/>
      <c r="C34" s="39"/>
      <c r="D34" s="40"/>
      <c r="E34" s="41"/>
      <c r="F34" s="39"/>
      <c r="G34" s="39"/>
      <c r="H34" s="39"/>
      <c r="I34" s="41"/>
      <c r="J34" s="39"/>
      <c r="K34" s="41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39"/>
      <c r="AK34" s="39"/>
      <c r="AL34" s="39"/>
      <c r="AM34" s="42"/>
      <c r="AN34" s="39"/>
      <c r="AO34" s="39"/>
      <c r="AP34" s="43">
        <f>IF(N34=oui,'Tarifs &amp; picklists'!$B$4,IF(AC34=oui,'Tarifs &amp; picklists'!$B$4,""))</f>
      </c>
      <c r="AQ34" s="43">
        <f>IF(U34=oui,'Tarifs &amp; picklists'!$B$5,"")</f>
      </c>
      <c r="AR34" s="43">
        <f t="shared" si="0"/>
        <v>0</v>
      </c>
      <c r="AS34" s="43">
        <f t="shared" si="2"/>
        <v>0</v>
      </c>
      <c r="AT34" s="44">
        <f>#VALUE!</f>
      </c>
      <c r="AU34" s="45">
        <f t="shared" si="3"/>
      </c>
      <c r="AV34" s="45">
        <f t="shared" si="4"/>
      </c>
    </row>
    <row r="35" spans="1:48" ht="16.5">
      <c r="A35" s="16">
        <v>33</v>
      </c>
      <c r="B35" s="34"/>
      <c r="C35" s="34"/>
      <c r="D35" s="35"/>
      <c r="E35" s="36"/>
      <c r="F35" s="34"/>
      <c r="G35" s="34"/>
      <c r="H35" s="34"/>
      <c r="I35" s="36"/>
      <c r="J35" s="34"/>
      <c r="K35" s="36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4"/>
      <c r="AK35" s="34"/>
      <c r="AL35" s="34"/>
      <c r="AM35" s="37"/>
      <c r="AN35" s="34"/>
      <c r="AO35" s="34"/>
      <c r="AP35" s="31">
        <f>IF(N35=oui,'Tarifs &amp; picklists'!$B$4,IF(AC35=oui,'Tarifs &amp; picklists'!$B$4,""))</f>
      </c>
      <c r="AQ35" s="31">
        <f>IF(U35=oui,'Tarifs &amp; picklists'!$B$5,"")</f>
      </c>
      <c r="AR35" s="31">
        <f t="shared" si="0"/>
        <v>0</v>
      </c>
      <c r="AS35" s="31">
        <f t="shared" si="2"/>
        <v>0</v>
      </c>
      <c r="AT35" s="28">
        <f aca="true" t="shared" si="5" ref="AT35:AT52">#VALUE!</f>
      </c>
      <c r="AU35">
        <f t="shared" si="3"/>
      </c>
      <c r="AV35">
        <f t="shared" si="4"/>
      </c>
    </row>
    <row r="36" spans="1:48" ht="16.5">
      <c r="A36" s="38">
        <v>34</v>
      </c>
      <c r="B36" s="39"/>
      <c r="C36" s="39"/>
      <c r="D36" s="40"/>
      <c r="E36" s="41"/>
      <c r="F36" s="39"/>
      <c r="G36" s="39"/>
      <c r="H36" s="39"/>
      <c r="I36" s="41"/>
      <c r="J36" s="39"/>
      <c r="K36" s="41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39"/>
      <c r="AK36" s="39"/>
      <c r="AL36" s="39"/>
      <c r="AM36" s="42"/>
      <c r="AN36" s="39"/>
      <c r="AO36" s="39"/>
      <c r="AP36" s="43">
        <f>IF(N36=oui,'Tarifs &amp; picklists'!$B$4,IF(AC36=oui,'Tarifs &amp; picklists'!$B$4,""))</f>
      </c>
      <c r="AQ36" s="43">
        <f>IF(U36=oui,'Tarifs &amp; picklists'!$B$5,"")</f>
      </c>
      <c r="AR36" s="43">
        <f t="shared" si="0"/>
        <v>0</v>
      </c>
      <c r="AS36" s="43">
        <f t="shared" si="2"/>
        <v>0</v>
      </c>
      <c r="AT36" s="44">
        <f>#VALUE!</f>
      </c>
      <c r="AU36" s="45">
        <f t="shared" si="3"/>
      </c>
      <c r="AV36" s="45">
        <f t="shared" si="4"/>
      </c>
    </row>
    <row r="37" spans="1:48" ht="16.5">
      <c r="A37" s="16">
        <v>35</v>
      </c>
      <c r="B37" s="34"/>
      <c r="C37" s="34"/>
      <c r="D37" s="35"/>
      <c r="E37" s="36"/>
      <c r="F37" s="34"/>
      <c r="G37" s="34"/>
      <c r="H37" s="34"/>
      <c r="I37" s="36"/>
      <c r="J37" s="34"/>
      <c r="K37" s="36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4"/>
      <c r="AK37" s="34"/>
      <c r="AL37" s="34"/>
      <c r="AM37" s="37"/>
      <c r="AN37" s="34"/>
      <c r="AO37" s="34"/>
      <c r="AP37" s="31">
        <f>IF(N37=oui,'Tarifs &amp; picklists'!$B$4,IF(AC37=oui,'Tarifs &amp; picklists'!$B$4,""))</f>
      </c>
      <c r="AQ37" s="31">
        <f>IF(U37=oui,'Tarifs &amp; picklists'!$B$5,"")</f>
      </c>
      <c r="AR37" s="31">
        <f t="shared" si="0"/>
        <v>0</v>
      </c>
      <c r="AS37" s="31">
        <f t="shared" si="2"/>
        <v>0</v>
      </c>
      <c r="AT37" s="28">
        <f>#VALUE!</f>
      </c>
      <c r="AU37">
        <f t="shared" si="3"/>
      </c>
      <c r="AV37">
        <f t="shared" si="4"/>
      </c>
    </row>
    <row r="38" spans="1:48" ht="16.5">
      <c r="A38" s="38">
        <v>36</v>
      </c>
      <c r="B38" s="39"/>
      <c r="C38" s="39"/>
      <c r="D38" s="40"/>
      <c r="E38" s="41"/>
      <c r="F38" s="39"/>
      <c r="G38" s="39"/>
      <c r="H38" s="39"/>
      <c r="I38" s="41"/>
      <c r="J38" s="39"/>
      <c r="K38" s="41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39"/>
      <c r="AK38" s="39"/>
      <c r="AL38" s="39"/>
      <c r="AM38" s="42"/>
      <c r="AN38" s="39"/>
      <c r="AO38" s="39"/>
      <c r="AP38" s="43">
        <f>IF(N38=oui,'Tarifs &amp; picklists'!$B$4,IF(AC38=oui,'Tarifs &amp; picklists'!$B$4,""))</f>
      </c>
      <c r="AQ38" s="43">
        <f>IF(U38=oui,'Tarifs &amp; picklists'!$B$5,"")</f>
      </c>
      <c r="AR38" s="43">
        <f t="shared" si="0"/>
        <v>0</v>
      </c>
      <c r="AS38" s="43">
        <f t="shared" si="2"/>
        <v>0</v>
      </c>
      <c r="AT38" s="44">
        <f>#VALUE!</f>
      </c>
      <c r="AU38" s="45">
        <f t="shared" si="3"/>
      </c>
      <c r="AV38" s="45">
        <f t="shared" si="4"/>
      </c>
    </row>
    <row r="39" spans="1:48" ht="16.5">
      <c r="A39" s="16">
        <v>37</v>
      </c>
      <c r="B39" s="34"/>
      <c r="C39" s="34"/>
      <c r="D39" s="35"/>
      <c r="E39" s="36"/>
      <c r="F39" s="34"/>
      <c r="G39" s="34"/>
      <c r="H39" s="34"/>
      <c r="I39" s="36"/>
      <c r="J39" s="34"/>
      <c r="K39" s="3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4"/>
      <c r="AK39" s="34"/>
      <c r="AL39" s="34"/>
      <c r="AM39" s="37"/>
      <c r="AN39" s="34"/>
      <c r="AO39" s="34"/>
      <c r="AP39" s="31">
        <f>IF(N39=oui,'Tarifs &amp; picklists'!$B$4,IF(AC39=oui,'Tarifs &amp; picklists'!$B$4,""))</f>
      </c>
      <c r="AQ39" s="31">
        <f>IF(U39=oui,'Tarifs &amp; picklists'!$B$5,"")</f>
      </c>
      <c r="AR39" s="31">
        <f t="shared" si="0"/>
        <v>0</v>
      </c>
      <c r="AS39" s="31">
        <f t="shared" si="2"/>
        <v>0</v>
      </c>
      <c r="AT39" s="28">
        <f>#VALUE!</f>
      </c>
      <c r="AU39">
        <f t="shared" si="3"/>
      </c>
      <c r="AV39">
        <f t="shared" si="4"/>
      </c>
    </row>
    <row r="40" spans="1:48" ht="16.5">
      <c r="A40" s="38">
        <v>38</v>
      </c>
      <c r="B40" s="39"/>
      <c r="C40" s="39"/>
      <c r="D40" s="40"/>
      <c r="E40" s="41"/>
      <c r="F40" s="39"/>
      <c r="G40" s="39"/>
      <c r="H40" s="39"/>
      <c r="I40" s="41"/>
      <c r="J40" s="39"/>
      <c r="K40" s="41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39"/>
      <c r="AK40" s="39"/>
      <c r="AL40" s="39"/>
      <c r="AM40" s="42"/>
      <c r="AN40" s="39"/>
      <c r="AO40" s="39"/>
      <c r="AP40" s="43">
        <f>IF(N40=oui,'Tarifs &amp; picklists'!$B$4,IF(AC40=oui,'Tarifs &amp; picklists'!$B$4,""))</f>
      </c>
      <c r="AQ40" s="43">
        <f>IF(U40=oui,'Tarifs &amp; picklists'!$B$5,"")</f>
      </c>
      <c r="AR40" s="43">
        <f t="shared" si="0"/>
        <v>0</v>
      </c>
      <c r="AS40" s="43">
        <f t="shared" si="2"/>
        <v>0</v>
      </c>
      <c r="AT40" s="44">
        <f>#VALUE!</f>
      </c>
      <c r="AU40" s="45">
        <f t="shared" si="3"/>
      </c>
      <c r="AV40" s="45">
        <f t="shared" si="4"/>
      </c>
    </row>
    <row r="41" spans="1:48" ht="16.5">
      <c r="A41" s="16">
        <v>39</v>
      </c>
      <c r="B41" s="34"/>
      <c r="C41" s="34"/>
      <c r="D41" s="35"/>
      <c r="E41" s="36"/>
      <c r="F41" s="34"/>
      <c r="G41" s="34"/>
      <c r="H41" s="34"/>
      <c r="I41" s="36"/>
      <c r="J41" s="34"/>
      <c r="K41" s="36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4"/>
      <c r="AK41" s="34"/>
      <c r="AL41" s="34"/>
      <c r="AM41" s="37"/>
      <c r="AN41" s="34"/>
      <c r="AO41" s="34"/>
      <c r="AP41" s="31">
        <f>IF(N41=oui,'Tarifs &amp; picklists'!$B$4,IF(AC41=oui,'Tarifs &amp; picklists'!$B$4,""))</f>
      </c>
      <c r="AQ41" s="31">
        <f>IF(U41=oui,'Tarifs &amp; picklists'!$B$5,"")</f>
      </c>
      <c r="AR41" s="31">
        <f t="shared" si="0"/>
        <v>0</v>
      </c>
      <c r="AS41" s="31">
        <f t="shared" si="2"/>
        <v>0</v>
      </c>
      <c r="AT41" s="28">
        <f>#VALUE!</f>
      </c>
      <c r="AU41">
        <f t="shared" si="3"/>
      </c>
      <c r="AV41">
        <f t="shared" si="4"/>
      </c>
    </row>
    <row r="42" spans="1:48" ht="16.5">
      <c r="A42" s="38">
        <v>40</v>
      </c>
      <c r="B42" s="39"/>
      <c r="C42" s="39"/>
      <c r="D42" s="40"/>
      <c r="E42" s="41"/>
      <c r="F42" s="39"/>
      <c r="G42" s="39"/>
      <c r="H42" s="39"/>
      <c r="I42" s="41"/>
      <c r="J42" s="39"/>
      <c r="K42" s="41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39"/>
      <c r="AK42" s="39"/>
      <c r="AL42" s="39"/>
      <c r="AM42" s="42"/>
      <c r="AN42" s="39"/>
      <c r="AO42" s="39"/>
      <c r="AP42" s="43">
        <f>IF(N42=oui,'Tarifs &amp; picklists'!$B$4,IF(AC42=oui,'Tarifs &amp; picklists'!$B$4,""))</f>
      </c>
      <c r="AQ42" s="43">
        <f>IF(U42=oui,'Tarifs &amp; picklists'!$B$5,"")</f>
      </c>
      <c r="AR42" s="43">
        <f t="shared" si="0"/>
        <v>0</v>
      </c>
      <c r="AS42" s="43">
        <f t="shared" si="2"/>
        <v>0</v>
      </c>
      <c r="AT42" s="44">
        <f>#VALUE!</f>
      </c>
      <c r="AU42" s="45">
        <f t="shared" si="3"/>
      </c>
      <c r="AV42" s="45">
        <f t="shared" si="4"/>
      </c>
    </row>
    <row r="43" spans="1:48" ht="16.5">
      <c r="A43" s="16">
        <v>41</v>
      </c>
      <c r="B43" s="34"/>
      <c r="C43" s="34"/>
      <c r="D43" s="35"/>
      <c r="E43" s="36"/>
      <c r="F43" s="34"/>
      <c r="G43" s="34"/>
      <c r="H43" s="34"/>
      <c r="I43" s="36"/>
      <c r="J43" s="34"/>
      <c r="K43" s="36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4"/>
      <c r="AK43" s="34"/>
      <c r="AL43" s="34"/>
      <c r="AM43" s="37"/>
      <c r="AN43" s="34"/>
      <c r="AO43" s="34"/>
      <c r="AP43" s="31">
        <f>IF(N43=oui,'Tarifs &amp; picklists'!$B$4,IF(AC43=oui,'Tarifs &amp; picklists'!$B$4,""))</f>
      </c>
      <c r="AQ43" s="31">
        <f>IF(U43=oui,'Tarifs &amp; picklists'!$B$5,"")</f>
      </c>
      <c r="AR43" s="31">
        <f t="shared" si="0"/>
        <v>0</v>
      </c>
      <c r="AS43" s="31">
        <f t="shared" si="2"/>
        <v>0</v>
      </c>
      <c r="AT43" s="28">
        <f>#VALUE!</f>
      </c>
      <c r="AU43">
        <f t="shared" si="3"/>
      </c>
      <c r="AV43">
        <f t="shared" si="4"/>
      </c>
    </row>
    <row r="44" spans="1:48" ht="16.5">
      <c r="A44" s="38">
        <v>42</v>
      </c>
      <c r="B44" s="39"/>
      <c r="C44" s="39"/>
      <c r="D44" s="40"/>
      <c r="E44" s="41"/>
      <c r="F44" s="39"/>
      <c r="G44" s="39"/>
      <c r="H44" s="39"/>
      <c r="I44" s="41"/>
      <c r="J44" s="39"/>
      <c r="K44" s="41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39"/>
      <c r="AK44" s="39"/>
      <c r="AL44" s="39"/>
      <c r="AM44" s="42"/>
      <c r="AN44" s="39"/>
      <c r="AO44" s="39"/>
      <c r="AP44" s="43">
        <f>IF(N44=oui,'Tarifs &amp; picklists'!$B$4,IF(AC44=oui,'Tarifs &amp; picklists'!$B$4,""))</f>
      </c>
      <c r="AQ44" s="43">
        <f>IF(U44=oui,'Tarifs &amp; picklists'!$B$5,"")</f>
      </c>
      <c r="AR44" s="43">
        <f t="shared" si="0"/>
        <v>0</v>
      </c>
      <c r="AS44" s="43">
        <f t="shared" si="2"/>
        <v>0</v>
      </c>
      <c r="AT44" s="44">
        <f>#VALUE!</f>
      </c>
      <c r="AU44" s="45">
        <f t="shared" si="3"/>
      </c>
      <c r="AV44" s="45">
        <f t="shared" si="4"/>
      </c>
    </row>
    <row r="45" spans="1:48" ht="16.5">
      <c r="A45" s="16">
        <v>43</v>
      </c>
      <c r="B45" s="34"/>
      <c r="C45" s="34"/>
      <c r="D45" s="35"/>
      <c r="E45" s="36"/>
      <c r="F45" s="34"/>
      <c r="G45" s="34"/>
      <c r="H45" s="34"/>
      <c r="I45" s="36"/>
      <c r="J45" s="34"/>
      <c r="K45" s="36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4"/>
      <c r="AK45" s="34"/>
      <c r="AL45" s="34"/>
      <c r="AM45" s="37"/>
      <c r="AN45" s="34"/>
      <c r="AO45" s="34"/>
      <c r="AP45" s="31">
        <f>IF(N45=oui,'Tarifs &amp; picklists'!$B$4,IF(AC45=oui,'Tarifs &amp; picklists'!$B$4,""))</f>
      </c>
      <c r="AQ45" s="31">
        <f>IF(U45=oui,'Tarifs &amp; picklists'!$B$5,"")</f>
      </c>
      <c r="AR45" s="31">
        <f t="shared" si="0"/>
        <v>0</v>
      </c>
      <c r="AS45" s="31">
        <f t="shared" si="2"/>
        <v>0</v>
      </c>
      <c r="AT45" s="28">
        <f>#VALUE!</f>
      </c>
      <c r="AU45">
        <f t="shared" si="3"/>
      </c>
      <c r="AV45">
        <f t="shared" si="4"/>
      </c>
    </row>
    <row r="46" spans="1:48" ht="16.5">
      <c r="A46" s="38">
        <v>44</v>
      </c>
      <c r="B46" s="39"/>
      <c r="C46" s="39"/>
      <c r="D46" s="40"/>
      <c r="E46" s="41"/>
      <c r="F46" s="39"/>
      <c r="G46" s="39"/>
      <c r="H46" s="39"/>
      <c r="I46" s="41"/>
      <c r="J46" s="39"/>
      <c r="K46" s="41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39"/>
      <c r="AK46" s="39"/>
      <c r="AL46" s="39"/>
      <c r="AM46" s="42"/>
      <c r="AN46" s="39"/>
      <c r="AO46" s="39"/>
      <c r="AP46" s="43">
        <f>IF(N46=oui,'Tarifs &amp; picklists'!$B$4,IF(AC46=oui,'Tarifs &amp; picklists'!$B$4,""))</f>
      </c>
      <c r="AQ46" s="43">
        <f>IF(U46=oui,'Tarifs &amp; picklists'!$B$5,"")</f>
      </c>
      <c r="AR46" s="43">
        <f t="shared" si="0"/>
        <v>0</v>
      </c>
      <c r="AS46" s="43">
        <f t="shared" si="2"/>
        <v>0</v>
      </c>
      <c r="AT46" s="44">
        <f>#VALUE!</f>
      </c>
      <c r="AU46" s="45">
        <f t="shared" si="3"/>
      </c>
      <c r="AV46" s="45">
        <f t="shared" si="4"/>
      </c>
    </row>
    <row r="47" spans="1:48" ht="16.5">
      <c r="A47" s="16">
        <v>45</v>
      </c>
      <c r="B47" s="34"/>
      <c r="C47" s="34"/>
      <c r="D47" s="35"/>
      <c r="E47" s="36"/>
      <c r="F47" s="34"/>
      <c r="G47" s="34"/>
      <c r="H47" s="34"/>
      <c r="I47" s="36"/>
      <c r="J47" s="34"/>
      <c r="K47" s="36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4"/>
      <c r="AK47" s="34"/>
      <c r="AL47" s="34"/>
      <c r="AM47" s="37"/>
      <c r="AN47" s="34"/>
      <c r="AO47" s="34"/>
      <c r="AP47" s="31">
        <f>IF(N47=oui,'Tarifs &amp; picklists'!$B$4,IF(AC47=oui,'Tarifs &amp; picklists'!$B$4,""))</f>
      </c>
      <c r="AQ47" s="31">
        <f>IF(U47=oui,'Tarifs &amp; picklists'!$B$5,"")</f>
      </c>
      <c r="AR47" s="31">
        <f t="shared" si="0"/>
        <v>0</v>
      </c>
      <c r="AS47" s="31">
        <f t="shared" si="2"/>
        <v>0</v>
      </c>
      <c r="AT47" s="28">
        <f>#VALUE!</f>
      </c>
      <c r="AU47">
        <f t="shared" si="3"/>
      </c>
      <c r="AV47">
        <f t="shared" si="4"/>
      </c>
    </row>
    <row r="48" spans="1:48" ht="16.5">
      <c r="A48" s="38">
        <v>46</v>
      </c>
      <c r="B48" s="39"/>
      <c r="C48" s="39"/>
      <c r="D48" s="40"/>
      <c r="E48" s="41"/>
      <c r="F48" s="39"/>
      <c r="G48" s="39"/>
      <c r="H48" s="39"/>
      <c r="I48" s="41"/>
      <c r="J48" s="39"/>
      <c r="K48" s="41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39"/>
      <c r="AK48" s="39"/>
      <c r="AL48" s="39"/>
      <c r="AM48" s="42"/>
      <c r="AN48" s="39"/>
      <c r="AO48" s="39"/>
      <c r="AP48" s="43">
        <f>IF(N48=oui,'Tarifs &amp; picklists'!$B$4,IF(AC48=oui,'Tarifs &amp; picklists'!$B$4,""))</f>
      </c>
      <c r="AQ48" s="43">
        <f>IF(U48=oui,'Tarifs &amp; picklists'!$B$5,"")</f>
      </c>
      <c r="AR48" s="43">
        <f t="shared" si="0"/>
        <v>0</v>
      </c>
      <c r="AS48" s="43">
        <f t="shared" si="2"/>
        <v>0</v>
      </c>
      <c r="AT48" s="44">
        <f>#VALUE!</f>
      </c>
      <c r="AU48" s="45">
        <f t="shared" si="3"/>
      </c>
      <c r="AV48" s="45">
        <f t="shared" si="4"/>
      </c>
    </row>
    <row r="49" spans="1:48" ht="16.5">
      <c r="A49" s="16">
        <v>47</v>
      </c>
      <c r="B49" s="34"/>
      <c r="C49" s="34"/>
      <c r="D49" s="35"/>
      <c r="E49" s="36"/>
      <c r="F49" s="34"/>
      <c r="G49" s="34"/>
      <c r="H49" s="34"/>
      <c r="I49" s="36"/>
      <c r="J49" s="34"/>
      <c r="K49" s="36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4"/>
      <c r="AK49" s="34"/>
      <c r="AL49" s="34"/>
      <c r="AM49" s="37"/>
      <c r="AN49" s="34"/>
      <c r="AO49" s="34"/>
      <c r="AP49" s="31">
        <f>IF(N49=oui,'Tarifs &amp; picklists'!$B$4,IF(AC49=oui,'Tarifs &amp; picklists'!$B$4,""))</f>
      </c>
      <c r="AQ49" s="31">
        <f>IF(U49=oui,'Tarifs &amp; picklists'!$B$5,"")</f>
      </c>
      <c r="AR49" s="31">
        <f t="shared" si="0"/>
        <v>0</v>
      </c>
      <c r="AS49" s="31">
        <f t="shared" si="2"/>
        <v>0</v>
      </c>
      <c r="AT49" s="28">
        <f>#VALUE!</f>
      </c>
      <c r="AU49">
        <f t="shared" si="3"/>
      </c>
      <c r="AV49">
        <f t="shared" si="4"/>
      </c>
    </row>
    <row r="50" spans="1:48" ht="16.5">
      <c r="A50" s="38">
        <v>48</v>
      </c>
      <c r="B50" s="39"/>
      <c r="C50" s="39"/>
      <c r="D50" s="40"/>
      <c r="E50" s="41"/>
      <c r="F50" s="39"/>
      <c r="G50" s="39"/>
      <c r="H50" s="39"/>
      <c r="I50" s="41"/>
      <c r="J50" s="39"/>
      <c r="K50" s="41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39"/>
      <c r="AK50" s="39"/>
      <c r="AL50" s="39"/>
      <c r="AM50" s="42"/>
      <c r="AN50" s="39"/>
      <c r="AO50" s="39"/>
      <c r="AP50" s="43">
        <f>IF(N50=oui,'Tarifs &amp; picklists'!$B$4,IF(AC50=oui,'Tarifs &amp; picklists'!$B$4,""))</f>
      </c>
      <c r="AQ50" s="43">
        <f>IF(U50=oui,'Tarifs &amp; picklists'!$B$5,"")</f>
      </c>
      <c r="AR50" s="43">
        <f t="shared" si="0"/>
        <v>0</v>
      </c>
      <c r="AS50" s="43">
        <f t="shared" si="2"/>
        <v>0</v>
      </c>
      <c r="AT50" s="44">
        <f>#VALUE!</f>
      </c>
      <c r="AU50" s="45">
        <f t="shared" si="3"/>
      </c>
      <c r="AV50" s="45">
        <f t="shared" si="4"/>
      </c>
    </row>
    <row r="51" spans="1:48" ht="16.5">
      <c r="A51" s="16">
        <v>49</v>
      </c>
      <c r="B51" s="34"/>
      <c r="C51" s="34"/>
      <c r="D51" s="35"/>
      <c r="E51" s="36"/>
      <c r="F51" s="34"/>
      <c r="G51" s="34"/>
      <c r="H51" s="34"/>
      <c r="I51" s="36"/>
      <c r="J51" s="34"/>
      <c r="K51" s="36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4"/>
      <c r="AK51" s="34"/>
      <c r="AL51" s="34"/>
      <c r="AM51" s="37"/>
      <c r="AN51" s="34"/>
      <c r="AO51" s="34"/>
      <c r="AP51" s="31">
        <f>IF(N51=oui,'Tarifs &amp; picklists'!$B$4,IF(AC51=oui,'Tarifs &amp; picklists'!$B$4,""))</f>
      </c>
      <c r="AQ51" s="31">
        <f>IF(U51=oui,'Tarifs &amp; picklists'!$B$5,"")</f>
      </c>
      <c r="AR51" s="31">
        <f t="shared" si="0"/>
        <v>0</v>
      </c>
      <c r="AS51" s="31">
        <f t="shared" si="2"/>
        <v>0</v>
      </c>
      <c r="AT51" s="28">
        <f>#VALUE!</f>
      </c>
      <c r="AU51">
        <f t="shared" si="3"/>
      </c>
      <c r="AV51">
        <f t="shared" si="4"/>
      </c>
    </row>
    <row r="52" spans="1:46" s="52" customFormat="1" ht="16.5">
      <c r="A52" s="46">
        <v>50</v>
      </c>
      <c r="B52" s="47"/>
      <c r="C52" s="47"/>
      <c r="D52" s="35"/>
      <c r="E52" s="48"/>
      <c r="F52" s="47"/>
      <c r="G52" s="47"/>
      <c r="H52" s="47"/>
      <c r="I52" s="48"/>
      <c r="J52" s="47"/>
      <c r="K52" s="48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7"/>
      <c r="AK52" s="47"/>
      <c r="AL52" s="47"/>
      <c r="AM52" s="49"/>
      <c r="AN52" s="47"/>
      <c r="AO52" s="47"/>
      <c r="AP52" s="50"/>
      <c r="AQ52" s="50"/>
      <c r="AR52" s="50"/>
      <c r="AS52" s="50"/>
      <c r="AT52" s="51">
        <f>#VALUE!</f>
      </c>
    </row>
    <row r="53" ht="15.75">
      <c r="D53" s="22"/>
    </row>
    <row r="54" spans="1:45" ht="21">
      <c r="A54" s="17" t="s">
        <v>44</v>
      </c>
      <c r="B54" s="18"/>
      <c r="C54" s="18"/>
      <c r="E54" s="18"/>
      <c r="F54" s="18"/>
      <c r="G54" s="18"/>
      <c r="H54" s="18"/>
      <c r="I54" s="18"/>
      <c r="J54" s="18"/>
      <c r="K54" s="18"/>
      <c r="L54" s="18"/>
      <c r="M54" s="18">
        <f aca="true" t="shared" si="6" ref="M54:AI54">COUNTIF(M3:M52,oui)</f>
        <v>0</v>
      </c>
      <c r="N54" s="18">
        <f t="shared" si="6"/>
        <v>1</v>
      </c>
      <c r="O54" s="18">
        <f t="shared" si="6"/>
        <v>0</v>
      </c>
      <c r="P54" s="18">
        <f t="shared" si="6"/>
        <v>1</v>
      </c>
      <c r="Q54" s="18">
        <f t="shared" si="6"/>
        <v>1</v>
      </c>
      <c r="R54" s="18">
        <f t="shared" si="6"/>
        <v>1</v>
      </c>
      <c r="S54" s="18">
        <f t="shared" si="6"/>
        <v>1</v>
      </c>
      <c r="T54" s="18">
        <f t="shared" si="6"/>
        <v>1</v>
      </c>
      <c r="U54" s="18">
        <f t="shared" si="6"/>
        <v>1</v>
      </c>
      <c r="V54" s="18">
        <f t="shared" si="6"/>
        <v>1</v>
      </c>
      <c r="W54" s="18">
        <f t="shared" si="6"/>
        <v>1</v>
      </c>
      <c r="X54" s="18">
        <f t="shared" si="6"/>
        <v>1</v>
      </c>
      <c r="Y54" s="18">
        <f t="shared" si="6"/>
        <v>0</v>
      </c>
      <c r="Z54" s="18">
        <f t="shared" si="6"/>
        <v>1</v>
      </c>
      <c r="AA54" s="18">
        <f t="shared" si="6"/>
        <v>1</v>
      </c>
      <c r="AB54" s="18">
        <f t="shared" si="6"/>
        <v>0</v>
      </c>
      <c r="AC54" s="18">
        <f t="shared" si="6"/>
        <v>0</v>
      </c>
      <c r="AD54" s="18">
        <f t="shared" si="6"/>
        <v>0</v>
      </c>
      <c r="AE54" s="18">
        <f t="shared" si="6"/>
        <v>0</v>
      </c>
      <c r="AF54" s="18">
        <f t="shared" si="6"/>
        <v>0</v>
      </c>
      <c r="AG54" s="18">
        <f t="shared" si="6"/>
        <v>0</v>
      </c>
      <c r="AH54" s="18">
        <f t="shared" si="6"/>
        <v>0</v>
      </c>
      <c r="AI54" s="18">
        <f t="shared" si="6"/>
        <v>0</v>
      </c>
      <c r="AJ54" s="18"/>
      <c r="AL54" s="18"/>
      <c r="AM54" s="18">
        <f>COUNTIF(AM3:AM52,oui)</f>
        <v>0</v>
      </c>
      <c r="AN54" s="18"/>
      <c r="AP54" s="33">
        <f>SUM(AP3:AP52)</f>
        <v>60</v>
      </c>
      <c r="AQ54" s="33">
        <f>SUM(AQ3:AQ52)</f>
        <v>25</v>
      </c>
      <c r="AR54" s="33">
        <f>SUM(AR3:AR52)</f>
        <v>192.54999999999998</v>
      </c>
      <c r="AS54" s="33">
        <f>SUM(AS3:AS52)</f>
        <v>277.54999999999995</v>
      </c>
    </row>
  </sheetData>
  <sheetProtection sheet="1" objects="1" scenarios="1"/>
  <mergeCells count="11">
    <mergeCell ref="B1:L1"/>
    <mergeCell ref="O1:T1"/>
    <mergeCell ref="V1:X1"/>
    <mergeCell ref="Z1:AB1"/>
    <mergeCell ref="AD1:AI1"/>
    <mergeCell ref="AJ1:AL1"/>
    <mergeCell ref="AT1:AT2"/>
    <mergeCell ref="AU1:AU2"/>
    <mergeCell ref="AV1:AV2"/>
    <mergeCell ref="AO1:AO2"/>
    <mergeCell ref="AP1:AS1"/>
  </mergeCells>
  <dataValidations count="24">
    <dataValidation type="list" allowBlank="1" showErrorMessage="1" prompt="Possible si S1 et T2, non prioritaire dans les autres cas" sqref="X3:X52">
      <formula1>"x"</formula1>
    </dataValidation>
    <dataValidation type="list" allowBlank="1" showErrorMessage="1" sqref="V3:V52 Z3:Z52 AB3:AB52">
      <formula1>"x"</formula1>
    </dataValidation>
    <dataValidation type="list" allowBlank="1" showInputMessage="1" showErrorMessage="1" prompt="Seule option possible pour le dîner de ce jour" sqref="AG53">
      <formula1>"x"</formula1>
    </dataValidation>
    <dataValidation type="list" allowBlank="1" showInputMessage="1" showErrorMessage="1" sqref="S3:U52 AH3:AI52 O3:Q52 AC3:AF52 L3:M52">
      <formula1>"x"</formula1>
    </dataValidation>
    <dataValidation type="list" allowBlank="1" showInputMessage="1" showErrorMessage="1" sqref="Y3:Y52">
      <formula1>"Competiteur,Coach,Remplaçant"</formula1>
    </dataValidation>
    <dataValidation allowBlank="1" showInputMessage="1" showErrorMessage="1" prompt="seule option possible pour le dîner du 03/07" sqref="AG2"/>
    <dataValidation allowBlank="1" showInputMessage="1" showErrorMessage="1" prompt="seule option possible pour le dîner du 29/06" sqref="R2"/>
    <dataValidation allowBlank="1" showInputMessage="1" showErrorMessage="1" prompt="réservé à l'organisation" sqref="A3 A54"/>
    <dataValidation type="list" allowBlank="1" showInputMessage="1" showErrorMessage="1" sqref="G7:G52">
      <formula1>"Français seulementl,English only,Français et Anglais"</formula1>
    </dataValidation>
    <dataValidation type="list" allowBlank="1" showInputMessage="1" showErrorMessage="1" sqref="D3:D67">
      <formula1>"AUT,BEL,CHE,CZE,DEU,DNK,ESP,FIN,FRA,GBR,GRC,HRV,HUN,ISL,ITA,LTU,LUX,LVA,NLD,NDR,POL,PRT,ROU,RUS,SWE"</formula1>
    </dataValidation>
    <dataValidation type="list" allowBlank="1" showInputMessage="1" showErrorMessage="1" sqref="M55:M71 M53">
      <formula1>"oui,non"</formula1>
    </dataValidation>
    <dataValidation type="list" allowBlank="1" showErrorMessage="1" prompt="Stage ouvert aux Mudan, Nidan ou Sandan" sqref="N3:N52">
      <formula1>"x"</formula1>
    </dataValidation>
    <dataValidation type="list" allowBlank="1" showErrorMessage="1" prompt="Seule option pour le dîner de ce jour" sqref="R3:R52">
      <formula1>"x"</formula1>
    </dataValidation>
    <dataValidation type="list" allowBlank="1" showErrorMessage="1" prompt="Priorité aux compétiteurs" sqref="W3:W52 AA3:AA52">
      <formula1>"x"</formula1>
    </dataValidation>
    <dataValidation type="list" allowBlank="1" showErrorMessage="1" prompt="Seule option possible pour le dîner de ce jour" sqref="AG3:AG52">
      <formula1>"x"</formula1>
    </dataValidation>
    <dataValidation allowBlank="1" showErrorMessage="1" prompt="A des fins statistiques. Plat chaud végétarien à tous les repas non garanti" sqref="AJ3:AJ52"/>
    <dataValidation allowBlank="1" showErrorMessage="1" prompt="Indiquer le nom de vos compagnons de chanbre souhaités&#10;Champ obligatoire pour les lits doubles" sqref="AL3:AL52"/>
    <dataValidation type="list" allowBlank="1" showErrorMessage="1" prompt="un seul accompagnant, indiquer son nom dans la case  de droite, il ou elle sera ajouté au buffet selectionné par le participant" sqref="AM3:AM52">
      <formula1>"x"</formula1>
    </dataValidation>
    <dataValidation allowBlank="1" showErrorMessage="1" prompt="un seul accompagnant, indiquer son nom, il ou elle sera ajouté au buffet selectionné par le participant" sqref="AN3:AO52"/>
    <dataValidation type="date" operator="greaterThanOrEqual" allowBlank="1" showErrorMessage="1" prompt="Format Date accepté par Excel" sqref="E3:E52">
      <formula1>7306</formula1>
    </dataValidation>
    <dataValidation type="list" allowBlank="1" showErrorMessage="1" prompt="Non obligatoire mais nécessaire pour la répartition dans les chambres" sqref="F3:F52">
      <formula1>"Homme/Male,Femme/Female"</formula1>
    </dataValidation>
    <dataValidation type="date" allowBlank="1" showErrorMessage="1" prompt="Format Date accepté par Excel" sqref="K3:K52">
      <formula1>7306</formula1>
      <formula2>44561</formula2>
    </dataValidation>
    <dataValidation type="date" operator="greaterThanOrEqual" allowBlank="1" showErrorMessage="1" prompt="Format JJ/MM/AAAA" sqref="I3:I52">
      <formula1>7306</formula1>
    </dataValidation>
    <dataValidation type="list" allowBlank="1" showInputMessage="1" showErrorMessage="1" sqref="G3:G6">
      <formula1>"French only,English only,French and English"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J8"/>
  <sheetViews>
    <sheetView zoomScale="80" zoomScaleNormal="80" zoomScalePageLayoutView="0" workbookViewId="0" topLeftCell="A1">
      <selection activeCell="A1" sqref="A1"/>
    </sheetView>
  </sheetViews>
  <sheetFormatPr defaultColWidth="9.00390625" defaultRowHeight="15.75"/>
  <cols>
    <col min="1" max="4" width="9.00390625" style="0" customWidth="1"/>
    <col min="5" max="5" width="11.00390625" style="0" customWidth="1"/>
    <col min="6" max="6" width="9.00390625" style="0" customWidth="1"/>
    <col min="7" max="7" width="13.00390625" style="0" customWidth="1"/>
    <col min="8" max="8" width="9.00390625" style="0" customWidth="1"/>
    <col min="9" max="9" width="11.625" style="0" customWidth="1"/>
    <col min="10" max="10" width="9.00390625" style="0" customWidth="1"/>
    <col min="11" max="11" width="11.125" style="0" customWidth="1"/>
    <col min="12" max="12" width="9.00390625" style="0" customWidth="1"/>
    <col min="13" max="13" width="11.625" style="0" customWidth="1"/>
    <col min="14" max="14" width="11.125" style="0" customWidth="1"/>
    <col min="15" max="16" width="9.00390625" style="0" customWidth="1"/>
    <col min="17" max="17" width="11.50390625" style="0" customWidth="1"/>
    <col min="18" max="20" width="9.00390625" style="0" customWidth="1"/>
    <col min="21" max="21" width="11.00390625" style="0" customWidth="1"/>
    <col min="22" max="24" width="9.00390625" style="0" customWidth="1"/>
    <col min="25" max="25" width="23.625" style="0" customWidth="1"/>
    <col min="26" max="26" width="24.00390625" style="0" customWidth="1"/>
    <col min="27" max="27" width="12.125" style="0" hidden="1" customWidth="1"/>
    <col min="28" max="28" width="11.375" style="0" hidden="1" customWidth="1"/>
    <col min="29" max="29" width="39.375" style="0" customWidth="1"/>
    <col min="30" max="30" width="9.00390625" style="0" customWidth="1"/>
    <col min="31" max="31" width="11.50390625" style="0" customWidth="1"/>
    <col min="32" max="32" width="14.50390625" style="0" customWidth="1"/>
    <col min="33" max="33" width="11.00390625" style="0" customWidth="1"/>
    <col min="34" max="34" width="15.875" style="0" customWidth="1"/>
    <col min="35" max="35" width="16.00390625" style="0" customWidth="1"/>
    <col min="36" max="36" width="19.50390625" style="0" customWidth="1"/>
    <col min="37" max="37" width="9.00390625" style="0" customWidth="1"/>
    <col min="38" max="38" width="13.00390625" style="0" customWidth="1"/>
    <col min="39" max="39" width="16.50390625" style="0" customWidth="1"/>
    <col min="40" max="40" width="17.125" style="0" customWidth="1"/>
    <col min="41" max="41" width="35.00390625" style="0" customWidth="1"/>
    <col min="42" max="45" width="9.00390625" style="0" customWidth="1"/>
    <col min="46" max="48" width="17.50390625" style="0" customWidth="1"/>
  </cols>
  <sheetData>
    <row r="1" spans="1:36" ht="51.75" customHeight="1">
      <c r="A1" s="12"/>
      <c r="B1" s="14" t="s">
        <v>36</v>
      </c>
      <c r="C1" s="63" t="s">
        <v>157</v>
      </c>
      <c r="D1" s="63"/>
      <c r="E1" s="63"/>
      <c r="F1" s="63"/>
      <c r="G1" s="63"/>
      <c r="H1" s="64"/>
      <c r="I1" s="15" t="s">
        <v>37</v>
      </c>
      <c r="J1" s="71" t="s">
        <v>151</v>
      </c>
      <c r="K1" s="71"/>
      <c r="L1" s="72"/>
      <c r="M1" s="25" t="s">
        <v>39</v>
      </c>
      <c r="N1" s="69" t="s">
        <v>152</v>
      </c>
      <c r="O1" s="69"/>
      <c r="P1" s="70"/>
      <c r="Q1" s="14" t="s">
        <v>40</v>
      </c>
      <c r="R1" s="67" t="s">
        <v>158</v>
      </c>
      <c r="S1" s="67"/>
      <c r="T1" s="67"/>
      <c r="U1" s="67"/>
      <c r="V1" s="67"/>
      <c r="W1" s="68"/>
      <c r="X1" s="73" t="s">
        <v>34</v>
      </c>
      <c r="Y1" s="74"/>
      <c r="Z1" s="74"/>
      <c r="AA1" s="54"/>
      <c r="AB1" s="55"/>
      <c r="AC1" s="62" t="s">
        <v>165</v>
      </c>
      <c r="AD1" s="65" t="s">
        <v>167</v>
      </c>
      <c r="AE1" s="66"/>
      <c r="AF1" s="66"/>
      <c r="AG1" s="66"/>
      <c r="AH1" s="57" t="s">
        <v>169</v>
      </c>
      <c r="AI1" s="57" t="s">
        <v>170</v>
      </c>
      <c r="AJ1" s="57" t="s">
        <v>171</v>
      </c>
    </row>
    <row r="2" spans="1:36" ht="79.5" customHeight="1">
      <c r="A2" s="13" t="s">
        <v>132</v>
      </c>
      <c r="B2" s="19" t="s">
        <v>153</v>
      </c>
      <c r="C2" s="1" t="s">
        <v>136</v>
      </c>
      <c r="D2" s="1" t="s">
        <v>133</v>
      </c>
      <c r="E2" s="1" t="s">
        <v>134</v>
      </c>
      <c r="F2" s="1" t="s">
        <v>135</v>
      </c>
      <c r="G2" s="1" t="s">
        <v>137</v>
      </c>
      <c r="H2" s="1" t="s">
        <v>138</v>
      </c>
      <c r="I2" s="20" t="s">
        <v>154</v>
      </c>
      <c r="J2" s="2" t="s">
        <v>139</v>
      </c>
      <c r="K2" s="2" t="s">
        <v>140</v>
      </c>
      <c r="L2" s="8" t="s">
        <v>141</v>
      </c>
      <c r="M2" s="24" t="s">
        <v>155</v>
      </c>
      <c r="N2" s="9" t="s">
        <v>142</v>
      </c>
      <c r="O2" s="3" t="s">
        <v>143</v>
      </c>
      <c r="P2" s="3" t="s">
        <v>144</v>
      </c>
      <c r="Q2" s="19" t="s">
        <v>156</v>
      </c>
      <c r="R2" s="1" t="s">
        <v>145</v>
      </c>
      <c r="S2" s="1" t="s">
        <v>146</v>
      </c>
      <c r="T2" s="4" t="s">
        <v>147</v>
      </c>
      <c r="U2" s="6" t="s">
        <v>148</v>
      </c>
      <c r="V2" s="5" t="s">
        <v>149</v>
      </c>
      <c r="W2" s="5" t="s">
        <v>150</v>
      </c>
      <c r="X2" s="26" t="s">
        <v>160</v>
      </c>
      <c r="Y2" s="26" t="s">
        <v>161</v>
      </c>
      <c r="Z2" s="26" t="s">
        <v>162</v>
      </c>
      <c r="AA2" s="26" t="s">
        <v>163</v>
      </c>
      <c r="AB2" s="26" t="s">
        <v>164</v>
      </c>
      <c r="AC2" s="62"/>
      <c r="AD2" s="27" t="s">
        <v>166</v>
      </c>
      <c r="AE2" s="27" t="s">
        <v>81</v>
      </c>
      <c r="AF2" s="27" t="s">
        <v>168</v>
      </c>
      <c r="AG2" s="29" t="s">
        <v>44</v>
      </c>
      <c r="AH2" s="58"/>
      <c r="AI2" s="58"/>
      <c r="AJ2" s="58"/>
    </row>
    <row r="3" spans="1:36" s="53" customFormat="1" ht="15.75">
      <c r="A3" s="144" t="s">
        <v>172</v>
      </c>
      <c r="B3" s="87" t="s">
        <v>173</v>
      </c>
      <c r="C3" s="88"/>
      <c r="D3" s="88"/>
      <c r="E3" s="88"/>
      <c r="F3" s="88"/>
      <c r="G3" s="88"/>
      <c r="H3" s="89"/>
      <c r="I3" s="96" t="s">
        <v>174</v>
      </c>
      <c r="J3" s="97"/>
      <c r="K3" s="97"/>
      <c r="L3" s="98"/>
      <c r="M3" s="96" t="s">
        <v>175</v>
      </c>
      <c r="N3" s="97"/>
      <c r="O3" s="97"/>
      <c r="P3" s="98"/>
      <c r="Q3" s="148" t="s">
        <v>176</v>
      </c>
      <c r="R3" s="149"/>
      <c r="S3" s="149"/>
      <c r="T3" s="149"/>
      <c r="U3" s="149"/>
      <c r="V3" s="149"/>
      <c r="W3" s="150"/>
      <c r="X3" s="135" t="s">
        <v>182</v>
      </c>
      <c r="Y3" s="136"/>
      <c r="Z3" s="136"/>
      <c r="AA3" s="136"/>
      <c r="AB3" s="137"/>
      <c r="AC3" s="144" t="s">
        <v>178</v>
      </c>
      <c r="AD3" s="97" t="s">
        <v>177</v>
      </c>
      <c r="AE3" s="97"/>
      <c r="AF3" s="97"/>
      <c r="AG3" s="98"/>
      <c r="AH3" s="96" t="s">
        <v>179</v>
      </c>
      <c r="AI3" s="97"/>
      <c r="AJ3" s="98"/>
    </row>
    <row r="4" spans="1:36" s="53" customFormat="1" ht="15.75">
      <c r="A4" s="145"/>
      <c r="B4" s="90"/>
      <c r="C4" s="91"/>
      <c r="D4" s="91"/>
      <c r="E4" s="91"/>
      <c r="F4" s="91"/>
      <c r="G4" s="91"/>
      <c r="H4" s="92"/>
      <c r="I4" s="99"/>
      <c r="J4" s="100"/>
      <c r="K4" s="100"/>
      <c r="L4" s="101"/>
      <c r="M4" s="99"/>
      <c r="N4" s="100"/>
      <c r="O4" s="100"/>
      <c r="P4" s="101"/>
      <c r="Q4" s="151"/>
      <c r="R4" s="152"/>
      <c r="S4" s="152"/>
      <c r="T4" s="152"/>
      <c r="U4" s="152"/>
      <c r="V4" s="152"/>
      <c r="W4" s="153"/>
      <c r="X4" s="138"/>
      <c r="Y4" s="139"/>
      <c r="Z4" s="139"/>
      <c r="AA4" s="139"/>
      <c r="AB4" s="140"/>
      <c r="AC4" s="145"/>
      <c r="AD4" s="147"/>
      <c r="AE4" s="147"/>
      <c r="AF4" s="147"/>
      <c r="AG4" s="101"/>
      <c r="AH4" s="99"/>
      <c r="AI4" s="100"/>
      <c r="AJ4" s="101"/>
    </row>
    <row r="5" spans="1:36" s="53" customFormat="1" ht="15.75">
      <c r="A5" s="145"/>
      <c r="B5" s="90"/>
      <c r="C5" s="91"/>
      <c r="D5" s="91"/>
      <c r="E5" s="91"/>
      <c r="F5" s="91"/>
      <c r="G5" s="91"/>
      <c r="H5" s="92"/>
      <c r="I5" s="99"/>
      <c r="J5" s="100"/>
      <c r="K5" s="100"/>
      <c r="L5" s="101"/>
      <c r="M5" s="99"/>
      <c r="N5" s="100"/>
      <c r="O5" s="100"/>
      <c r="P5" s="101"/>
      <c r="Q5" s="151"/>
      <c r="R5" s="152"/>
      <c r="S5" s="152"/>
      <c r="T5" s="152"/>
      <c r="U5" s="152"/>
      <c r="V5" s="152"/>
      <c r="W5" s="153"/>
      <c r="X5" s="138"/>
      <c r="Y5" s="139"/>
      <c r="Z5" s="139"/>
      <c r="AA5" s="139"/>
      <c r="AB5" s="140"/>
      <c r="AC5" s="145"/>
      <c r="AD5" s="147"/>
      <c r="AE5" s="147"/>
      <c r="AF5" s="147"/>
      <c r="AG5" s="101"/>
      <c r="AH5" s="99"/>
      <c r="AI5" s="100"/>
      <c r="AJ5" s="101"/>
    </row>
    <row r="6" spans="1:36" s="53" customFormat="1" ht="15.75">
      <c r="A6" s="145"/>
      <c r="B6" s="90"/>
      <c r="C6" s="91"/>
      <c r="D6" s="91"/>
      <c r="E6" s="91"/>
      <c r="F6" s="91"/>
      <c r="G6" s="91"/>
      <c r="H6" s="92"/>
      <c r="I6" s="99"/>
      <c r="J6" s="100"/>
      <c r="K6" s="100"/>
      <c r="L6" s="101"/>
      <c r="M6" s="99"/>
      <c r="N6" s="100"/>
      <c r="O6" s="100"/>
      <c r="P6" s="101"/>
      <c r="Q6" s="151"/>
      <c r="R6" s="152"/>
      <c r="S6" s="152"/>
      <c r="T6" s="152"/>
      <c r="U6" s="152"/>
      <c r="V6" s="152"/>
      <c r="W6" s="153"/>
      <c r="X6" s="138"/>
      <c r="Y6" s="139"/>
      <c r="Z6" s="139"/>
      <c r="AA6" s="139"/>
      <c r="AB6" s="140"/>
      <c r="AC6" s="145"/>
      <c r="AD6" s="147"/>
      <c r="AE6" s="147"/>
      <c r="AF6" s="147"/>
      <c r="AG6" s="101"/>
      <c r="AH6" s="99"/>
      <c r="AI6" s="100"/>
      <c r="AJ6" s="101"/>
    </row>
    <row r="7" spans="1:36" s="53" customFormat="1" ht="15.75">
      <c r="A7" s="145"/>
      <c r="B7" s="90"/>
      <c r="C7" s="91"/>
      <c r="D7" s="91"/>
      <c r="E7" s="91"/>
      <c r="F7" s="91"/>
      <c r="G7" s="91"/>
      <c r="H7" s="92"/>
      <c r="I7" s="99"/>
      <c r="J7" s="100"/>
      <c r="K7" s="100"/>
      <c r="L7" s="101"/>
      <c r="M7" s="99"/>
      <c r="N7" s="100"/>
      <c r="O7" s="100"/>
      <c r="P7" s="101"/>
      <c r="Q7" s="151"/>
      <c r="R7" s="152"/>
      <c r="S7" s="152"/>
      <c r="T7" s="152"/>
      <c r="U7" s="152"/>
      <c r="V7" s="152"/>
      <c r="W7" s="153"/>
      <c r="X7" s="138"/>
      <c r="Y7" s="139"/>
      <c r="Z7" s="139"/>
      <c r="AA7" s="139"/>
      <c r="AB7" s="140"/>
      <c r="AC7" s="145"/>
      <c r="AD7" s="147"/>
      <c r="AE7" s="147"/>
      <c r="AF7" s="147"/>
      <c r="AG7" s="101"/>
      <c r="AH7" s="99"/>
      <c r="AI7" s="100"/>
      <c r="AJ7" s="101"/>
    </row>
    <row r="8" spans="1:36" s="53" customFormat="1" ht="84.75" customHeight="1">
      <c r="A8" s="146"/>
      <c r="B8" s="93"/>
      <c r="C8" s="94"/>
      <c r="D8" s="94"/>
      <c r="E8" s="94"/>
      <c r="F8" s="94"/>
      <c r="G8" s="94"/>
      <c r="H8" s="95"/>
      <c r="I8" s="102"/>
      <c r="J8" s="103"/>
      <c r="K8" s="103"/>
      <c r="L8" s="104"/>
      <c r="M8" s="102"/>
      <c r="N8" s="103"/>
      <c r="O8" s="103"/>
      <c r="P8" s="104"/>
      <c r="Q8" s="154"/>
      <c r="R8" s="155"/>
      <c r="S8" s="155"/>
      <c r="T8" s="155"/>
      <c r="U8" s="155"/>
      <c r="V8" s="155"/>
      <c r="W8" s="156"/>
      <c r="X8" s="141"/>
      <c r="Y8" s="142"/>
      <c r="Z8" s="142"/>
      <c r="AA8" s="142"/>
      <c r="AB8" s="143"/>
      <c r="AC8" s="146"/>
      <c r="AD8" s="103"/>
      <c r="AE8" s="103"/>
      <c r="AF8" s="103"/>
      <c r="AG8" s="104"/>
      <c r="AH8" s="102"/>
      <c r="AI8" s="103"/>
      <c r="AJ8" s="104"/>
    </row>
  </sheetData>
  <sheetProtection/>
  <mergeCells count="19">
    <mergeCell ref="AC1:AC2"/>
    <mergeCell ref="AD1:AG1"/>
    <mergeCell ref="AH1:AH2"/>
    <mergeCell ref="AI1:AI2"/>
    <mergeCell ref="AJ1:AJ2"/>
    <mergeCell ref="C1:H1"/>
    <mergeCell ref="J1:L1"/>
    <mergeCell ref="N1:P1"/>
    <mergeCell ref="R1:W1"/>
    <mergeCell ref="X1:Z1"/>
    <mergeCell ref="X3:AB8"/>
    <mergeCell ref="AH3:AJ8"/>
    <mergeCell ref="AC3:AC8"/>
    <mergeCell ref="AD3:AG8"/>
    <mergeCell ref="A3:A8"/>
    <mergeCell ref="B3:H8"/>
    <mergeCell ref="I3:L8"/>
    <mergeCell ref="M3:P8"/>
    <mergeCell ref="Q3:W8"/>
  </mergeCells>
  <dataValidations count="2">
    <dataValidation allowBlank="1" showInputMessage="1" showErrorMessage="1" prompt="seule option possible pour le dîner du 29/06" sqref="F2"/>
    <dataValidation allowBlank="1" showInputMessage="1" showErrorMessage="1" prompt="seule option possible pour le dîner du 03/07" sqref="U2"/>
  </dataValidation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9" sqref="C9"/>
    </sheetView>
  </sheetViews>
  <sheetFormatPr defaultColWidth="8.875" defaultRowHeight="15.75"/>
  <cols>
    <col min="1" max="1" width="24.875" style="0" customWidth="1"/>
    <col min="2" max="3" width="8.875" style="0" customWidth="1"/>
    <col min="4" max="4" width="24.875" style="0" customWidth="1"/>
    <col min="5" max="5" width="19.125" style="0" customWidth="1"/>
  </cols>
  <sheetData>
    <row r="1" ht="15.75">
      <c r="B1" t="s">
        <v>47</v>
      </c>
    </row>
    <row r="2" spans="1:2" ht="15.75">
      <c r="A2" t="s">
        <v>78</v>
      </c>
      <c r="B2" s="32">
        <v>28.45</v>
      </c>
    </row>
    <row r="3" spans="1:2" ht="15.75">
      <c r="A3" t="s">
        <v>79</v>
      </c>
      <c r="B3" s="32">
        <v>10.75</v>
      </c>
    </row>
    <row r="4" spans="1:2" ht="15.75">
      <c r="A4" t="s">
        <v>80</v>
      </c>
      <c r="B4" s="32">
        <v>60</v>
      </c>
    </row>
    <row r="5" spans="1:2" ht="15.75">
      <c r="A5" t="s">
        <v>81</v>
      </c>
      <c r="B5" s="32">
        <v>25</v>
      </c>
    </row>
    <row r="6" spans="1:2" ht="15.75">
      <c r="A6" t="s">
        <v>82</v>
      </c>
      <c r="B6" s="32">
        <v>25</v>
      </c>
    </row>
    <row r="7" spans="1:2" ht="15.75">
      <c r="A7" t="s">
        <v>63</v>
      </c>
      <c r="B7" t="s">
        <v>51</v>
      </c>
    </row>
    <row r="8" spans="2:4" ht="15.75">
      <c r="B8" t="s">
        <v>64</v>
      </c>
      <c r="C8" t="s">
        <v>71</v>
      </c>
      <c r="D8" t="s">
        <v>77</v>
      </c>
    </row>
    <row r="9" spans="2:4" ht="15.75">
      <c r="B9" t="s">
        <v>65</v>
      </c>
      <c r="C9" t="s">
        <v>72</v>
      </c>
      <c r="D9" t="s">
        <v>84</v>
      </c>
    </row>
    <row r="10" ht="15.75">
      <c r="B10" t="s">
        <v>61</v>
      </c>
    </row>
    <row r="11" ht="15.75">
      <c r="B11" t="s">
        <v>66</v>
      </c>
    </row>
    <row r="12" spans="2:4" ht="15.75">
      <c r="B12" t="s">
        <v>67</v>
      </c>
      <c r="D12" t="s">
        <v>83</v>
      </c>
    </row>
    <row r="13" spans="2:4" ht="15.75">
      <c r="B13" t="s">
        <v>68</v>
      </c>
      <c r="D13" t="s">
        <v>85</v>
      </c>
    </row>
    <row r="14" ht="15.75">
      <c r="B14" t="s">
        <v>69</v>
      </c>
    </row>
    <row r="15" ht="15.75">
      <c r="B15" t="s">
        <v>70</v>
      </c>
    </row>
  </sheetData>
  <sheetProtection selectLockedCells="1" selectUnlockedCells="1"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2021-01-29T14:00:59Z</dcterms:created>
  <dcterms:modified xsi:type="dcterms:W3CDTF">2021-05-26T19:51:07Z</dcterms:modified>
  <cp:category/>
  <cp:version/>
  <cp:contentType/>
  <cp:contentStatus/>
</cp:coreProperties>
</file>